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3"/>
  <workbookPr/>
  <mc:AlternateContent xmlns:mc="http://schemas.openxmlformats.org/markup-compatibility/2006">
    <mc:Choice Requires="x15">
      <x15ac:absPath xmlns:x15ac="http://schemas.microsoft.com/office/spreadsheetml/2010/11/ac" url="/Users/jameshowell/Desktop/WholePM + Loyalty Brands/"/>
    </mc:Choice>
  </mc:AlternateContent>
  <xr:revisionPtr revIDLastSave="0" documentId="13_ncr:1_{45C0BBF3-585B-AD44-A678-C072CB93D048}" xr6:coauthVersionLast="45" xr6:coauthVersionMax="45" xr10:uidLastSave="{00000000-0000-0000-0000-000000000000}"/>
  <bookViews>
    <workbookView xWindow="39240" yWindow="-4560" windowWidth="47560" windowHeight="28200" xr2:uid="{00000000-000D-0000-FFFF-FFFF00000000}"/>
  </bookViews>
  <sheets>
    <sheet name="Assumptions" sheetId="2" r:id="rId1"/>
    <sheet name="Sheet2" sheetId="4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uri="GoogleSheetsCustomDataVersion2">
      <go:sheetsCustomData xmlns:go="http://customooxmlschemas.google.com/" r:id="rId8" roundtripDataChecksum="yOwWfjDR/BNenj+NEyZhQIlP4hUEr3uTkclrqf5P2zQ="/>
    </ext>
  </extLst>
</workbook>
</file>

<file path=xl/calcChain.xml><?xml version="1.0" encoding="utf-8"?>
<calcChain xmlns="http://schemas.openxmlformats.org/spreadsheetml/2006/main">
  <c r="A27" i="2" l="1"/>
  <c r="C5" i="4" l="1"/>
  <c r="D5" i="4"/>
  <c r="E5" i="4"/>
  <c r="F5" i="4"/>
  <c r="G5" i="4"/>
  <c r="H5" i="4"/>
  <c r="I5" i="4"/>
  <c r="J5" i="4"/>
  <c r="K5" i="4"/>
  <c r="L5" i="4"/>
  <c r="M5" i="4"/>
  <c r="B5" i="4"/>
  <c r="A49" i="2" l="1"/>
  <c r="A45" i="2" l="1"/>
  <c r="A40" i="2"/>
  <c r="A20" i="2"/>
  <c r="A17" i="2"/>
  <c r="A18" i="2" s="1"/>
  <c r="A13" i="2"/>
  <c r="A15" i="2" s="1"/>
  <c r="A22" i="2" l="1"/>
  <c r="A23" i="2" s="1"/>
  <c r="A32" i="2" l="1"/>
  <c r="A57" i="2" s="1"/>
  <c r="A31" i="2" l="1"/>
  <c r="A53" i="2"/>
  <c r="A61" i="2" s="1"/>
  <c r="A65" i="2" s="1"/>
</calcChain>
</file>

<file path=xl/sharedStrings.xml><?xml version="1.0" encoding="utf-8"?>
<sst xmlns="http://schemas.openxmlformats.org/spreadsheetml/2006/main" count="57" uniqueCount="57">
  <si>
    <t>ASSUMPTIONS: IN YELLOW</t>
  </si>
  <si>
    <t>Door count</t>
  </si>
  <si>
    <t>Average monthly management fee</t>
  </si>
  <si>
    <t>Average rent per door</t>
  </si>
  <si>
    <t>Leasing fee</t>
  </si>
  <si>
    <t xml:space="preserve">Average length of tenancy in months </t>
  </si>
  <si>
    <t>Leasing fee averaged out per month</t>
  </si>
  <si>
    <t>Lease renewal fee averaged out per month</t>
  </si>
  <si>
    <t>Owner Fees</t>
  </si>
  <si>
    <t>Average lease renewal fee (one time fee charged when existing tenant signs a new lease, usually 12 mo)</t>
  </si>
  <si>
    <t>Tax filing fee averaged out per month</t>
  </si>
  <si>
    <t>Note the average owner fees increase as length of tenancy decreases due to more frequent leasing fees</t>
  </si>
  <si>
    <t>Tenant Fees</t>
  </si>
  <si>
    <t>Expenses</t>
  </si>
  <si>
    <t>Average leasing fee (one time fee charged when property is leased to new tenant)</t>
  </si>
  <si>
    <t>Averaged monthly owner fees collected per door</t>
  </si>
  <si>
    <t>Total monthly owner fees collected</t>
  </si>
  <si>
    <t>Total monthly tenant fees collected</t>
  </si>
  <si>
    <t>Grand total</t>
  </si>
  <si>
    <t>Total average fees per door</t>
  </si>
  <si>
    <t>Resident Benefit Package cost per door</t>
  </si>
  <si>
    <t>Resident Benefit Package expense</t>
  </si>
  <si>
    <t xml:space="preserve">Screening report cost per application </t>
  </si>
  <si>
    <t>Misc expenses (insurnace, license costs like CE courses, etc., averaged out per month)</t>
  </si>
  <si>
    <t>Technology Fee (currently $50)</t>
  </si>
  <si>
    <t>Royalty</t>
  </si>
  <si>
    <t>Net Monthly Income Before Royalty</t>
  </si>
  <si>
    <t>Net Monthly Income After Royalty (Pre-Tax)</t>
  </si>
  <si>
    <t>Net Annual Income After Royalty (Pre-Tax)</t>
  </si>
  <si>
    <t>CRM subscription</t>
  </si>
  <si>
    <t xml:space="preserve">Commercial address mailbox rental </t>
  </si>
  <si>
    <t>Total Monthly Income</t>
  </si>
  <si>
    <t>Total Monthly Expense</t>
  </si>
  <si>
    <t xml:space="preserve">Website hosting </t>
  </si>
  <si>
    <t>Monthly SEO spend</t>
  </si>
  <si>
    <t>Contract or W2 Labor cost (once door count is large enough)</t>
  </si>
  <si>
    <t>Management software cost ($192/mo min. up to 50 doors)</t>
  </si>
  <si>
    <t>Screening report expense (assuming 4 applications per executed lease &amp; duration of tenancy in row 14)</t>
  </si>
  <si>
    <t>Month 12</t>
  </si>
  <si>
    <t>Month 11</t>
  </si>
  <si>
    <t>Month 10</t>
  </si>
  <si>
    <t>Month 9</t>
  </si>
  <si>
    <t>Month 8</t>
  </si>
  <si>
    <t>Month 7</t>
  </si>
  <si>
    <t>Month 6</t>
  </si>
  <si>
    <t>Month 5</t>
  </si>
  <si>
    <t>Month 4</t>
  </si>
  <si>
    <t>Month 3</t>
  </si>
  <si>
    <t>Month 2</t>
  </si>
  <si>
    <t>Month 1</t>
  </si>
  <si>
    <t>Revenue Assumptions</t>
  </si>
  <si>
    <t>Annual tax filing fee (to file their 1099 mgmt software)</t>
  </si>
  <si>
    <t>How many times a 12 mo lease is renewed in your average length of tenancy</t>
  </si>
  <si>
    <t>Door Count</t>
  </si>
  <si>
    <t>Total Revenue (Owner &amp; Tenant Fees)</t>
  </si>
  <si>
    <t xml:space="preserve"> </t>
  </si>
  <si>
    <t>When all tenant fees are in place, such as the Resident Benefit Package, these fees combined should equal about 20% of revenue from owner fees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</si>
</sst>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3" formatCode="_(* #,##0.00_);_(* \(#,##0.00\);_(* &quot;-&quot;??_);_(@_)"/>
    <numFmt numFmtId="164" formatCode="&quot;$&quot;#,##0.00"/>
  </numFmts>
  <fonts count="10" x14ac:knownFonts="1">
    <font>
      <sz val="10"/>
      <color rgb="FF000000"/>
      <name val="Aptos Narrow"/>
      <scheme val="minor"/>
    </font>
    <font>
      <sz val="14"/>
      <color rgb="FF000000"/>
      <name val="Arial"/>
      <family val="2"/>
    </font>
    <font>
      <b/>
      <sz val="14"/>
      <color theme="1"/>
      <name val="Arial"/>
      <family val="2"/>
    </font>
    <font>
      <sz val="10"/>
      <name val="Aptos Narrow"/>
    </font>
    <font>
      <sz val="14"/>
      <color theme="1"/>
      <name val="Arial"/>
      <family val="2"/>
    </font>
    <font>
      <sz val="14"/>
      <color rgb="FFFF0000"/>
      <name val="Arial"/>
      <family val="2"/>
    </font>
    <font>
      <i/>
      <sz val="14"/>
      <color theme="1"/>
      <name val="Arial"/>
      <family val="2"/>
    </font>
    <font>
      <sz val="10"/>
      <color rgb="FF000000"/>
      <name val="Aptos Narrow"/>
      <family val="2"/>
      <scheme val="minor"/>
    </font>
    <font>
      <sz val="14"/>
      <color rgb="FF000000"/>
      <name val="Aptos Narrow"/>
      <scheme val="minor"/>
    </font>
    <font>
      <sz val="8"/>
      <name val="Aptos Narrow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1748A2"/>
        <bgColor indexed="64"/>
      </patternFill>
    </fill>
  </fills>
  <borders count="11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0" fontId="7" fillId="0" borderId="1"/>
    <xf numFmtId="43" fontId="7" fillId="0" borderId="1" applyFont="0" applyFill="0" applyBorder="0" applyAlignment="0" applyProtection="0"/>
  </cellStyleXfs>
  <cellXfs count="61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/>
    <xf numFmtId="0" fontId="1" fillId="0" borderId="0" xfId="0" applyFont="1" applyAlignment="1">
      <alignment horizontal="center"/>
    </xf>
    <xf numFmtId="0" fontId="1" fillId="2" borderId="1" xfId="0" applyFont="1" applyFill="1" applyBorder="1" applyAlignment="1">
      <alignment horizontal="right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4" fillId="0" borderId="6" xfId="0" applyFont="1" applyBorder="1"/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4" fillId="0" borderId="6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8" xfId="0" applyFont="1" applyBorder="1"/>
    <xf numFmtId="0" fontId="4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4" fillId="4" borderId="2" xfId="0" applyFont="1" applyFill="1" applyBorder="1" applyAlignment="1">
      <alignment horizontal="left" vertical="center"/>
    </xf>
    <xf numFmtId="0" fontId="5" fillId="0" borderId="0" xfId="0" applyFont="1"/>
    <xf numFmtId="0" fontId="4" fillId="0" borderId="0" xfId="0" applyFont="1" applyAlignment="1">
      <alignment wrapText="1"/>
    </xf>
    <xf numFmtId="0" fontId="0" fillId="0" borderId="0" xfId="0"/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/>
    <xf numFmtId="0" fontId="0" fillId="0" borderId="0" xfId="0" applyAlignment="1"/>
    <xf numFmtId="164" fontId="4" fillId="0" borderId="5" xfId="0" applyNumberFormat="1" applyFont="1" applyFill="1" applyBorder="1" applyAlignment="1">
      <alignment horizontal="left"/>
    </xf>
    <xf numFmtId="2" fontId="4" fillId="5" borderId="5" xfId="0" applyNumberFormat="1" applyFont="1" applyFill="1" applyBorder="1" applyAlignment="1">
      <alignment horizontal="left"/>
    </xf>
    <xf numFmtId="2" fontId="4" fillId="0" borderId="5" xfId="0" applyNumberFormat="1" applyFont="1" applyFill="1" applyBorder="1" applyAlignment="1">
      <alignment horizontal="left"/>
    </xf>
    <xf numFmtId="2" fontId="4" fillId="0" borderId="5" xfId="0" applyNumberFormat="1" applyFont="1" applyBorder="1" applyAlignment="1">
      <alignment horizontal="left"/>
    </xf>
    <xf numFmtId="2" fontId="4" fillId="0" borderId="5" xfId="0" applyNumberFormat="1" applyFont="1" applyBorder="1" applyAlignment="1">
      <alignment horizontal="left" vertical="center"/>
    </xf>
    <xf numFmtId="2" fontId="4" fillId="0" borderId="7" xfId="0" applyNumberFormat="1" applyFont="1" applyBorder="1" applyAlignment="1">
      <alignment horizontal="left"/>
    </xf>
    <xf numFmtId="10" fontId="4" fillId="5" borderId="5" xfId="0" applyNumberFormat="1" applyFont="1" applyFill="1" applyBorder="1" applyAlignment="1">
      <alignment horizontal="left"/>
    </xf>
    <xf numFmtId="0" fontId="4" fillId="5" borderId="5" xfId="0" applyNumberFormat="1" applyFont="1" applyFill="1" applyBorder="1" applyAlignment="1">
      <alignment horizontal="left"/>
    </xf>
    <xf numFmtId="0" fontId="4" fillId="0" borderId="5" xfId="0" applyNumberFormat="1" applyFont="1" applyFill="1" applyBorder="1" applyAlignment="1">
      <alignment horizontal="left"/>
    </xf>
    <xf numFmtId="0" fontId="4" fillId="0" borderId="0" xfId="0" applyFont="1" applyAlignment="1">
      <alignment vertical="center" wrapText="1"/>
    </xf>
    <xf numFmtId="0" fontId="1" fillId="0" borderId="1" xfId="0" applyFont="1" applyBorder="1" applyAlignment="1">
      <alignment horizontal="center"/>
    </xf>
    <xf numFmtId="164" fontId="4" fillId="5" borderId="5" xfId="0" applyNumberFormat="1" applyFont="1" applyFill="1" applyBorder="1" applyAlignment="1">
      <alignment horizontal="left"/>
    </xf>
    <xf numFmtId="0" fontId="6" fillId="0" borderId="6" xfId="0" applyFont="1" applyBorder="1" applyAlignment="1">
      <alignment horizontal="center"/>
    </xf>
    <xf numFmtId="0" fontId="6" fillId="0" borderId="0" xfId="0" applyFont="1" applyAlignment="1"/>
    <xf numFmtId="0" fontId="4" fillId="0" borderId="6" xfId="0" applyFont="1" applyBorder="1" applyAlignment="1">
      <alignment horizontal="left"/>
    </xf>
    <xf numFmtId="164" fontId="4" fillId="6" borderId="5" xfId="0" applyNumberFormat="1" applyFont="1" applyFill="1" applyBorder="1" applyAlignment="1">
      <alignment horizontal="left"/>
    </xf>
    <xf numFmtId="0" fontId="4" fillId="6" borderId="6" xfId="0" applyFont="1" applyFill="1" applyBorder="1"/>
    <xf numFmtId="0" fontId="4" fillId="6" borderId="6" xfId="0" applyFont="1" applyFill="1" applyBorder="1" applyAlignment="1">
      <alignment horizontal="left"/>
    </xf>
    <xf numFmtId="2" fontId="4" fillId="6" borderId="5" xfId="0" applyNumberFormat="1" applyFont="1" applyFill="1" applyBorder="1" applyAlignment="1">
      <alignment horizontal="left"/>
    </xf>
    <xf numFmtId="2" fontId="4" fillId="0" borderId="9" xfId="0" applyNumberFormat="1" applyFont="1" applyBorder="1" applyAlignment="1">
      <alignment horizontal="left" vertical="center"/>
    </xf>
    <xf numFmtId="0" fontId="4" fillId="0" borderId="10" xfId="0" applyFont="1" applyBorder="1" applyAlignment="1">
      <alignment vertical="center"/>
    </xf>
    <xf numFmtId="164" fontId="4" fillId="7" borderId="5" xfId="0" applyNumberFormat="1" applyFont="1" applyFill="1" applyBorder="1" applyAlignment="1">
      <alignment horizontal="left"/>
    </xf>
    <xf numFmtId="0" fontId="4" fillId="7" borderId="6" xfId="0" applyFont="1" applyFill="1" applyBorder="1"/>
    <xf numFmtId="0" fontId="6" fillId="0" borderId="10" xfId="0" applyFont="1" applyBorder="1" applyAlignment="1">
      <alignment horizontal="center" vertical="center"/>
    </xf>
    <xf numFmtId="164" fontId="4" fillId="6" borderId="9" xfId="0" applyNumberFormat="1" applyFont="1" applyFill="1" applyBorder="1" applyAlignment="1">
      <alignment horizontal="left" vertical="center"/>
    </xf>
    <xf numFmtId="164" fontId="4" fillId="7" borderId="9" xfId="0" applyNumberFormat="1" applyFont="1" applyFill="1" applyBorder="1" applyAlignment="1">
      <alignment horizontal="left" vertical="center"/>
    </xf>
    <xf numFmtId="164" fontId="4" fillId="0" borderId="9" xfId="0" applyNumberFormat="1" applyFont="1" applyFill="1" applyBorder="1" applyAlignment="1">
      <alignment horizontal="left" vertical="center"/>
    </xf>
    <xf numFmtId="0" fontId="8" fillId="0" borderId="0" xfId="0" applyFont="1"/>
    <xf numFmtId="0" fontId="8" fillId="8" borderId="0" xfId="0" applyFont="1" applyFill="1"/>
    <xf numFmtId="7" fontId="8" fillId="0" borderId="0" xfId="0" applyNumberFormat="1" applyFont="1"/>
    <xf numFmtId="0" fontId="2" fillId="3" borderId="3" xfId="0" applyFont="1" applyFill="1" applyBorder="1" applyAlignment="1">
      <alignment horizontal="center"/>
    </xf>
    <xf numFmtId="0" fontId="3" fillId="0" borderId="4" xfId="0" applyFont="1" applyBorder="1"/>
    <xf numFmtId="0" fontId="4" fillId="0" borderId="0" xfId="0" applyFont="1"/>
    <xf numFmtId="0" fontId="0" fillId="0" borderId="0" xfId="0"/>
  </cellXfs>
  <cellStyles count="3">
    <cellStyle name="Comma 2" xfId="2" xr:uid="{8F2113DA-4394-7B4E-8977-16A73C4ED1C5}"/>
    <cellStyle name="Normal" xfId="0" builtinId="0"/>
    <cellStyle name="Normal 2" xfId="1" xr:uid="{65C619D6-2AF5-474A-9A55-675C077B4026}"/>
  </cellStyles>
  <dxfs count="0"/>
  <tableStyles count="0" defaultTableStyle="TableStyleMedium2" defaultPivotStyle="PivotStyleLight16"/>
  <colors>
    <mruColors>
      <color rgb="FF1748A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177799</xdr:colOff>
      <xdr:row>0</xdr:row>
      <xdr:rowOff>127000</xdr:rowOff>
    </xdr:from>
    <xdr:to>
      <xdr:col>1</xdr:col>
      <xdr:colOff>1043484</xdr:colOff>
      <xdr:row>3</xdr:row>
      <xdr:rowOff>50800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7F58887-E8B0-804B-89A7-E5EA09C7F8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7799" y="127000"/>
          <a:ext cx="2923085" cy="4953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111402</xdr:colOff>
      <xdr:row>0</xdr:row>
      <xdr:rowOff>122542</xdr:rowOff>
    </xdr:from>
    <xdr:to>
      <xdr:col>0</xdr:col>
      <xdr:colOff>2478273</xdr:colOff>
      <xdr:row>0</xdr:row>
      <xdr:rowOff>523595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E1A7452-8165-4B4F-AFED-475F624D40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1402" y="122542"/>
          <a:ext cx="2366871" cy="4010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24"/>
  <sheetViews>
    <sheetView tabSelected="1" workbookViewId="0">
      <selection activeCell="A27" sqref="A27"/>
    </sheetView>
  </sheetViews>
  <sheetFormatPr baseColWidth="10" defaultColWidth="14.33203125" defaultRowHeight="15" customHeight="1" x14ac:dyDescent="0.2"/>
  <cols>
    <col min="1" max="1" width="27" customWidth="1"/>
    <col min="2" max="2" width="116.1640625" customWidth="1"/>
    <col min="3" max="3" width="3.83203125" customWidth="1"/>
    <col min="4" max="4" width="142.6640625" customWidth="1"/>
    <col min="5" max="5" width="6.83203125" customWidth="1"/>
    <col min="6" max="8" width="8.33203125" customWidth="1"/>
    <col min="9" max="26" width="12.33203125" customWidth="1"/>
  </cols>
  <sheetData>
    <row r="1" spans="1:26" ht="15" customHeight="1" x14ac:dyDescent="0.2">
      <c r="A1" s="2"/>
      <c r="B1" s="3"/>
      <c r="C1" s="37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2">
      <c r="A2" s="2"/>
      <c r="B2" s="5"/>
      <c r="C2" s="37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2">
      <c r="A3" s="2"/>
      <c r="B3" s="3"/>
      <c r="C3" s="37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2">
      <c r="A4" s="2"/>
      <c r="B4" s="3"/>
      <c r="C4" s="37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8" customHeight="1" x14ac:dyDescent="0.2">
      <c r="A5" s="57" t="s">
        <v>0</v>
      </c>
      <c r="B5" s="58"/>
      <c r="C5" s="6"/>
      <c r="D5" s="36"/>
      <c r="E5" s="7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8" customHeight="1" x14ac:dyDescent="0.2">
      <c r="A6" s="19"/>
      <c r="B6" s="19"/>
      <c r="C6" s="8"/>
      <c r="D6" s="8"/>
      <c r="E6" s="8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8" customHeight="1" x14ac:dyDescent="0.2">
      <c r="A7" s="34">
        <v>10</v>
      </c>
      <c r="B7" s="9" t="s">
        <v>1</v>
      </c>
      <c r="C7" s="10"/>
      <c r="D7" s="11"/>
      <c r="E7" s="1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s="22" customFormat="1" ht="18" customHeight="1" x14ac:dyDescent="0.2">
      <c r="A8" s="35"/>
      <c r="B8" s="9"/>
      <c r="C8" s="23"/>
      <c r="D8" s="24"/>
      <c r="E8" s="24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s="22" customFormat="1" ht="18" customHeight="1" x14ac:dyDescent="0.2">
      <c r="A9" s="35"/>
      <c r="B9" s="39" t="s">
        <v>8</v>
      </c>
      <c r="C9" s="23"/>
      <c r="D9" s="24"/>
      <c r="E9" s="24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8" customHeight="1" x14ac:dyDescent="0.2">
      <c r="A10" s="38">
        <v>180</v>
      </c>
      <c r="B10" s="9" t="s">
        <v>2</v>
      </c>
      <c r="C10" s="10"/>
      <c r="D10" s="11"/>
      <c r="E10" s="1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8" customHeight="1" x14ac:dyDescent="0.2">
      <c r="A11" s="38">
        <v>2250</v>
      </c>
      <c r="B11" s="9" t="s">
        <v>3</v>
      </c>
      <c r="C11" s="10"/>
      <c r="D11" s="11"/>
      <c r="E11" s="1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8" customHeight="1" x14ac:dyDescent="0.2">
      <c r="A12" s="33">
        <v>0.5</v>
      </c>
      <c r="B12" s="9" t="s">
        <v>14</v>
      </c>
      <c r="C12" s="10"/>
      <c r="D12" s="11"/>
      <c r="E12" s="1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8" customHeight="1" x14ac:dyDescent="0.2">
      <c r="A13" s="27">
        <f>A11*A12</f>
        <v>1125</v>
      </c>
      <c r="B13" s="9" t="s">
        <v>4</v>
      </c>
      <c r="C13" s="10"/>
      <c r="D13" s="11"/>
      <c r="E13" s="1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8" customHeight="1" x14ac:dyDescent="0.2">
      <c r="A14" s="34">
        <v>42</v>
      </c>
      <c r="B14" s="9" t="s">
        <v>5</v>
      </c>
      <c r="C14" s="10"/>
      <c r="D14" s="11"/>
      <c r="E14" s="1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s="22" customFormat="1" ht="18" customHeight="1" x14ac:dyDescent="0.2">
      <c r="A15" s="27">
        <f>(A13/A14)</f>
        <v>26.785714285714285</v>
      </c>
      <c r="B15" s="9" t="s">
        <v>6</v>
      </c>
      <c r="C15" s="23"/>
      <c r="D15" s="24"/>
      <c r="E15" s="24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s="22" customFormat="1" ht="18" customHeight="1" x14ac:dyDescent="0.2">
      <c r="A16" s="38">
        <v>200</v>
      </c>
      <c r="B16" s="9" t="s">
        <v>9</v>
      </c>
      <c r="C16" s="23"/>
      <c r="D16" s="24"/>
      <c r="E16" s="24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s="22" customFormat="1" ht="18" customHeight="1" x14ac:dyDescent="0.2">
      <c r="A17" s="28">
        <f>A14/12</f>
        <v>3.5</v>
      </c>
      <c r="B17" s="9" t="s">
        <v>52</v>
      </c>
      <c r="C17" s="23"/>
      <c r="D17" s="24" t="s">
        <v>55</v>
      </c>
      <c r="E17" s="24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s="22" customFormat="1" ht="18" customHeight="1" x14ac:dyDescent="0.2">
      <c r="A18" s="27">
        <f>(A16*A17)/A14</f>
        <v>16.666666666666668</v>
      </c>
      <c r="B18" s="9" t="s">
        <v>7</v>
      </c>
      <c r="C18" s="23"/>
      <c r="D18" s="24"/>
      <c r="E18" s="24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8" customHeight="1" x14ac:dyDescent="0.2">
      <c r="A19" s="38">
        <v>10</v>
      </c>
      <c r="B19" s="9" t="s">
        <v>51</v>
      </c>
      <c r="C19" s="10"/>
      <c r="D19" s="25"/>
      <c r="E19" s="26"/>
      <c r="F19" s="26"/>
      <c r="G19" s="26"/>
      <c r="H19" s="26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s="22" customFormat="1" ht="18" customHeight="1" x14ac:dyDescent="0.2">
      <c r="A20" s="27">
        <f>A19/12</f>
        <v>0.83333333333333337</v>
      </c>
      <c r="B20" s="9" t="s">
        <v>10</v>
      </c>
      <c r="C20" s="23"/>
      <c r="D20" s="25"/>
      <c r="E20" s="26"/>
      <c r="F20" s="26"/>
      <c r="G20" s="26"/>
      <c r="H20" s="26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s="22" customFormat="1" ht="18" customHeight="1" x14ac:dyDescent="0.2">
      <c r="A21" s="29"/>
      <c r="B21" s="9"/>
      <c r="C21" s="23"/>
      <c r="D21" s="25"/>
      <c r="E21" s="26"/>
      <c r="F21" s="26"/>
      <c r="G21" s="26"/>
      <c r="H21" s="26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s="22" customFormat="1" ht="18" customHeight="1" x14ac:dyDescent="0.2">
      <c r="A22" s="27">
        <f>SUM(A10+A15+A18+A20)</f>
        <v>224.28571428571428</v>
      </c>
      <c r="B22" s="9" t="s">
        <v>15</v>
      </c>
      <c r="C22" s="23"/>
      <c r="D22" s="40" t="s">
        <v>11</v>
      </c>
      <c r="E22" s="26"/>
      <c r="F22" s="26"/>
      <c r="G22" s="26"/>
      <c r="H22" s="26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s="22" customFormat="1" ht="18" customHeight="1" x14ac:dyDescent="0.2">
      <c r="A23" s="42">
        <f>A22*A7</f>
        <v>2242.8571428571427</v>
      </c>
      <c r="B23" s="43" t="s">
        <v>16</v>
      </c>
      <c r="C23" s="23"/>
      <c r="D23" s="40"/>
      <c r="E23" s="26"/>
      <c r="F23" s="26"/>
      <c r="G23" s="26"/>
      <c r="H23" s="26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s="22" customFormat="1" ht="18" customHeight="1" x14ac:dyDescent="0.2">
      <c r="A24" s="29"/>
      <c r="B24" s="9"/>
      <c r="C24" s="23"/>
      <c r="D24" s="25"/>
      <c r="E24" s="26"/>
      <c r="F24" s="26"/>
      <c r="G24" s="26"/>
      <c r="H24" s="26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s="22" customFormat="1" ht="18" customHeight="1" x14ac:dyDescent="0.2">
      <c r="A25" s="29"/>
      <c r="B25" s="39" t="s">
        <v>12</v>
      </c>
      <c r="C25" s="23"/>
      <c r="D25" s="40" t="s">
        <v>56</v>
      </c>
      <c r="E25" s="26"/>
      <c r="F25" s="26"/>
      <c r="G25" s="26"/>
      <c r="H25" s="26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s="22" customFormat="1" ht="18" customHeight="1" x14ac:dyDescent="0.2">
      <c r="A26" s="27"/>
      <c r="B26" s="41"/>
      <c r="C26" s="23"/>
      <c r="D26" s="25"/>
      <c r="E26" s="26"/>
      <c r="F26" s="26"/>
      <c r="G26" s="26"/>
      <c r="H26" s="26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s="22" customFormat="1" ht="18" customHeight="1" x14ac:dyDescent="0.2">
      <c r="A27" s="42">
        <f>A23*0.2</f>
        <v>448.57142857142856</v>
      </c>
      <c r="B27" s="44" t="s">
        <v>17</v>
      </c>
      <c r="C27" s="23"/>
      <c r="D27" s="25"/>
      <c r="E27" s="26"/>
      <c r="F27" s="26"/>
      <c r="G27" s="26"/>
      <c r="H27" s="26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s="22" customFormat="1" ht="18" customHeight="1" x14ac:dyDescent="0.2">
      <c r="A28" s="29"/>
      <c r="B28" s="41"/>
      <c r="C28" s="23"/>
      <c r="D28" s="25"/>
      <c r="E28" s="26"/>
      <c r="F28" s="26"/>
      <c r="G28" s="26"/>
      <c r="H28" s="26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s="22" customFormat="1" ht="18" customHeight="1" x14ac:dyDescent="0.2">
      <c r="A29" s="29"/>
      <c r="B29" s="39" t="s">
        <v>31</v>
      </c>
      <c r="C29" s="23"/>
      <c r="D29" s="25"/>
      <c r="E29" s="26"/>
      <c r="F29" s="26"/>
      <c r="G29" s="26"/>
      <c r="H29" s="26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s="22" customFormat="1" ht="18" customHeight="1" x14ac:dyDescent="0.2">
      <c r="A30" s="29"/>
      <c r="B30" s="39"/>
      <c r="C30" s="23"/>
      <c r="D30" s="25"/>
      <c r="E30" s="26"/>
      <c r="F30" s="26"/>
      <c r="G30" s="26"/>
      <c r="H30" s="26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s="22" customFormat="1" ht="18" customHeight="1" x14ac:dyDescent="0.2">
      <c r="A31" s="45">
        <f>A32/A7</f>
        <v>269.14285714285711</v>
      </c>
      <c r="B31" s="44" t="s">
        <v>19</v>
      </c>
      <c r="C31" s="23"/>
      <c r="D31" s="25"/>
      <c r="E31" s="26"/>
      <c r="F31" s="26"/>
      <c r="G31" s="26"/>
      <c r="H31" s="26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s="22" customFormat="1" ht="18" customHeight="1" x14ac:dyDescent="0.2">
      <c r="A32" s="42">
        <f>SUM(A23,A27)</f>
        <v>2691.4285714285711</v>
      </c>
      <c r="B32" s="44" t="s">
        <v>18</v>
      </c>
      <c r="C32" s="23"/>
      <c r="D32" s="25"/>
      <c r="E32" s="26"/>
      <c r="F32" s="26"/>
      <c r="G32" s="26"/>
      <c r="H32" s="26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s="22" customFormat="1" ht="18" customHeight="1" x14ac:dyDescent="0.2">
      <c r="A33" s="29"/>
      <c r="B33" s="41"/>
      <c r="C33" s="23"/>
      <c r="D33" s="25"/>
      <c r="E33" s="26"/>
      <c r="F33" s="26"/>
      <c r="G33" s="26"/>
      <c r="H33" s="26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s="22" customFormat="1" ht="18" customHeight="1" x14ac:dyDescent="0.2">
      <c r="A34" s="29"/>
      <c r="B34" s="39" t="s">
        <v>13</v>
      </c>
      <c r="C34" s="23"/>
      <c r="D34" s="25"/>
      <c r="E34" s="26"/>
      <c r="F34" s="26"/>
      <c r="G34" s="26"/>
      <c r="H34" s="26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8" customHeight="1" x14ac:dyDescent="0.2">
      <c r="A35" s="29"/>
      <c r="B35" s="9"/>
      <c r="C35" s="10"/>
      <c r="D35" s="11"/>
      <c r="E35" s="1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s="22" customFormat="1" ht="18" customHeight="1" x14ac:dyDescent="0.2">
      <c r="A36" s="27">
        <v>192</v>
      </c>
      <c r="B36" s="9" t="s">
        <v>36</v>
      </c>
      <c r="C36" s="23"/>
      <c r="D36" s="24"/>
      <c r="E36" s="24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8" customHeight="1" x14ac:dyDescent="0.2">
      <c r="A37" s="27">
        <v>105</v>
      </c>
      <c r="B37" s="9" t="s">
        <v>29</v>
      </c>
      <c r="C37" s="10"/>
      <c r="D37" s="11"/>
      <c r="E37" s="1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" customHeight="1" x14ac:dyDescent="0.2">
      <c r="A38" s="27">
        <v>30</v>
      </c>
      <c r="B38" s="9" t="s">
        <v>30</v>
      </c>
      <c r="C38" s="10"/>
      <c r="D38" s="11"/>
      <c r="E38" s="1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8" customHeight="1" x14ac:dyDescent="0.2">
      <c r="A39" s="27">
        <v>17</v>
      </c>
      <c r="B39" s="9" t="s">
        <v>20</v>
      </c>
      <c r="C39" s="10"/>
      <c r="D39" s="11"/>
      <c r="E39" s="1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s="22" customFormat="1" ht="18" customHeight="1" x14ac:dyDescent="0.2">
      <c r="A40" s="27">
        <f>A39*A7</f>
        <v>170</v>
      </c>
      <c r="B40" s="9" t="s">
        <v>21</v>
      </c>
      <c r="C40" s="23"/>
      <c r="D40" s="24"/>
      <c r="E40" s="24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8" customHeight="1" x14ac:dyDescent="0.2">
      <c r="A41" s="27">
        <v>110</v>
      </c>
      <c r="B41" s="9" t="s">
        <v>33</v>
      </c>
      <c r="C41" s="10"/>
      <c r="D41" s="59"/>
      <c r="E41" s="60"/>
      <c r="F41" s="60"/>
      <c r="G41" s="60"/>
      <c r="H41" s="1"/>
      <c r="I41" s="20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8" customHeight="1" x14ac:dyDescent="0.2">
      <c r="A42" s="38">
        <v>0</v>
      </c>
      <c r="B42" s="9" t="s">
        <v>34</v>
      </c>
      <c r="C42" s="10"/>
      <c r="D42" s="11"/>
      <c r="E42" s="1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s="22" customFormat="1" ht="18" customHeight="1" x14ac:dyDescent="0.2">
      <c r="A43" s="38">
        <v>0</v>
      </c>
      <c r="B43" s="9" t="s">
        <v>35</v>
      </c>
      <c r="C43" s="13"/>
      <c r="D43" s="21"/>
      <c r="E43" s="2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s="22" customFormat="1" ht="18" customHeight="1" x14ac:dyDescent="0.2">
      <c r="A44" s="27">
        <v>20</v>
      </c>
      <c r="B44" s="9" t="s">
        <v>22</v>
      </c>
      <c r="C44" s="13"/>
      <c r="D44" s="21"/>
      <c r="E44" s="2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s="22" customFormat="1" ht="18" customHeight="1" x14ac:dyDescent="0.2">
      <c r="A45" s="38">
        <f>A7*((A44*4)/42)</f>
        <v>19.047619047619047</v>
      </c>
      <c r="B45" s="9" t="s">
        <v>37</v>
      </c>
      <c r="C45" s="13"/>
      <c r="D45" s="21"/>
      <c r="E45" s="2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s="22" customFormat="1" ht="18" customHeight="1" x14ac:dyDescent="0.2">
      <c r="A46" s="38">
        <v>100</v>
      </c>
      <c r="B46" s="9" t="s">
        <v>23</v>
      </c>
      <c r="C46" s="13"/>
      <c r="D46" s="21"/>
      <c r="E46" s="2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s="22" customFormat="1" ht="18" customHeight="1" x14ac:dyDescent="0.2">
      <c r="A47" s="27">
        <v>50</v>
      </c>
      <c r="B47" s="9" t="s">
        <v>24</v>
      </c>
      <c r="C47" s="13"/>
      <c r="D47" s="21"/>
      <c r="E47" s="2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8" customHeight="1" x14ac:dyDescent="0.2">
      <c r="A48" s="30"/>
      <c r="B48" s="9"/>
      <c r="C48" s="10"/>
      <c r="D48" s="11"/>
      <c r="E48" s="1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s="22" customFormat="1" ht="18" customHeight="1" x14ac:dyDescent="0.2">
      <c r="A49" s="48">
        <f>SUM(A36:A47)</f>
        <v>813.04761904761904</v>
      </c>
      <c r="B49" s="49" t="s">
        <v>32</v>
      </c>
      <c r="C49" s="23"/>
      <c r="D49" s="24"/>
      <c r="E49" s="24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8" customHeight="1" x14ac:dyDescent="0.2">
      <c r="A50" s="31"/>
      <c r="B50" s="14"/>
      <c r="C50" s="8"/>
      <c r="D50" s="15"/>
      <c r="E50" s="15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s="22" customFormat="1" ht="18" customHeight="1" x14ac:dyDescent="0.2">
      <c r="A51" s="46"/>
      <c r="B51" s="50" t="s">
        <v>26</v>
      </c>
      <c r="C51" s="8"/>
      <c r="D51" s="15"/>
      <c r="E51" s="15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s="22" customFormat="1" ht="18" customHeight="1" x14ac:dyDescent="0.2">
      <c r="A52" s="46"/>
      <c r="B52" s="47"/>
      <c r="C52" s="8"/>
      <c r="D52" s="15"/>
      <c r="E52" s="15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s="22" customFormat="1" ht="18" customHeight="1" x14ac:dyDescent="0.2">
      <c r="A53" s="51">
        <f>A32-A49</f>
        <v>1878.3809523809521</v>
      </c>
      <c r="B53" s="47"/>
      <c r="C53" s="8"/>
      <c r="D53" s="15"/>
      <c r="E53" s="15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s="22" customFormat="1" ht="18" customHeight="1" x14ac:dyDescent="0.2">
      <c r="A54" s="46"/>
      <c r="B54" s="47"/>
      <c r="C54" s="8"/>
      <c r="D54" s="15"/>
      <c r="E54" s="15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s="22" customFormat="1" ht="18" customHeight="1" x14ac:dyDescent="0.2">
      <c r="A55" s="46"/>
      <c r="B55" s="50" t="s">
        <v>25</v>
      </c>
      <c r="C55" s="8"/>
      <c r="D55" s="15"/>
      <c r="E55" s="15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s="22" customFormat="1" ht="18" customHeight="1" x14ac:dyDescent="0.2">
      <c r="A56" s="46"/>
      <c r="B56" s="47"/>
      <c r="C56" s="8"/>
      <c r="D56" s="15"/>
      <c r="E56" s="15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s="22" customFormat="1" ht="18" customHeight="1" x14ac:dyDescent="0.2">
      <c r="A57" s="52">
        <f>A32*0.07</f>
        <v>188.4</v>
      </c>
      <c r="B57" s="47"/>
      <c r="C57" s="8"/>
      <c r="D57" s="15"/>
      <c r="E57" s="15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s="22" customFormat="1" ht="18" customHeight="1" x14ac:dyDescent="0.2">
      <c r="A58" s="46"/>
      <c r="B58" s="47"/>
      <c r="C58" s="8"/>
      <c r="D58" s="15"/>
      <c r="E58" s="15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s="22" customFormat="1" ht="18" customHeight="1" x14ac:dyDescent="0.2">
      <c r="A59" s="46"/>
      <c r="B59" s="50" t="s">
        <v>27</v>
      </c>
      <c r="C59" s="8"/>
      <c r="D59" s="15"/>
      <c r="E59" s="15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s="22" customFormat="1" ht="18" customHeight="1" x14ac:dyDescent="0.2">
      <c r="A60" s="46"/>
      <c r="B60" s="47"/>
      <c r="C60" s="8"/>
      <c r="D60" s="15"/>
      <c r="E60" s="15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s="22" customFormat="1" ht="18" customHeight="1" x14ac:dyDescent="0.2">
      <c r="A61" s="51">
        <f>A53-A57</f>
        <v>1689.980952380952</v>
      </c>
      <c r="B61" s="47"/>
      <c r="C61" s="8"/>
      <c r="D61" s="15"/>
      <c r="E61" s="15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s="22" customFormat="1" ht="18" customHeight="1" x14ac:dyDescent="0.2">
      <c r="A62" s="53"/>
      <c r="B62" s="47"/>
      <c r="C62" s="8"/>
      <c r="D62" s="15"/>
      <c r="E62" s="15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s="22" customFormat="1" ht="18" customHeight="1" x14ac:dyDescent="0.2">
      <c r="A63" s="53"/>
      <c r="B63" s="50" t="s">
        <v>28</v>
      </c>
      <c r="C63" s="8"/>
      <c r="D63" s="15"/>
      <c r="E63" s="15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s="22" customFormat="1" ht="18" customHeight="1" x14ac:dyDescent="0.2">
      <c r="A64" s="53"/>
      <c r="B64" s="47"/>
      <c r="C64" s="8"/>
      <c r="D64" s="15"/>
      <c r="E64" s="15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s="22" customFormat="1" ht="18" customHeight="1" x14ac:dyDescent="0.2">
      <c r="A65" s="51">
        <f>A61*12</f>
        <v>20279.771428571425</v>
      </c>
      <c r="B65" s="47"/>
      <c r="C65" s="8"/>
      <c r="D65" s="15"/>
      <c r="E65" s="15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8" customHeight="1" thickBot="1" x14ac:dyDescent="0.25">
      <c r="A66" s="32"/>
      <c r="B66" s="16"/>
      <c r="C66" s="10"/>
      <c r="D66" s="11"/>
      <c r="E66" s="1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8" customHeight="1" x14ac:dyDescent="0.2">
      <c r="A67" s="17"/>
      <c r="B67" s="11"/>
      <c r="C67" s="10"/>
      <c r="D67" s="11"/>
      <c r="E67" s="1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8" customHeight="1" x14ac:dyDescent="0.2">
      <c r="A68" s="17"/>
      <c r="B68" s="11"/>
      <c r="C68" s="10"/>
      <c r="D68" s="11"/>
      <c r="E68" s="1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8" customHeight="1" x14ac:dyDescent="0.2">
      <c r="A69" s="17"/>
      <c r="B69" s="11"/>
      <c r="C69" s="10"/>
      <c r="D69" s="11"/>
      <c r="E69" s="1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8" customHeight="1" x14ac:dyDescent="0.2">
      <c r="A70" s="17"/>
      <c r="B70" s="11"/>
      <c r="C70" s="13"/>
      <c r="D70" s="12"/>
      <c r="E70" s="1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8" customHeight="1" x14ac:dyDescent="0.2">
      <c r="A71" s="17"/>
      <c r="B71" s="11"/>
      <c r="C71" s="13"/>
      <c r="D71" s="12"/>
      <c r="E71" s="1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8" customHeight="1" x14ac:dyDescent="0.2">
      <c r="A72" s="17"/>
      <c r="B72" s="11"/>
      <c r="C72" s="13"/>
      <c r="D72" s="12"/>
      <c r="E72" s="1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8" customHeight="1" x14ac:dyDescent="0.2">
      <c r="A73" s="17"/>
      <c r="B73" s="11"/>
      <c r="C73" s="13"/>
      <c r="D73" s="12"/>
      <c r="E73" s="1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8" customHeight="1" x14ac:dyDescent="0.2">
      <c r="A74" s="17"/>
      <c r="B74" s="11"/>
      <c r="C74" s="13"/>
      <c r="D74" s="12"/>
      <c r="E74" s="1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8" customHeight="1" x14ac:dyDescent="0.2">
      <c r="A75" s="17"/>
      <c r="B75" s="11"/>
      <c r="C75" s="13"/>
      <c r="D75" s="12"/>
      <c r="E75" s="1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8" customHeight="1" x14ac:dyDescent="0.2">
      <c r="A76" s="17"/>
      <c r="B76" s="11"/>
      <c r="C76" s="13"/>
      <c r="D76" s="12"/>
      <c r="E76" s="1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8" customHeight="1" x14ac:dyDescent="0.2">
      <c r="A77" s="17"/>
      <c r="B77" s="11"/>
      <c r="C77" s="13"/>
      <c r="D77" s="12"/>
      <c r="E77" s="1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8" customHeight="1" x14ac:dyDescent="0.2">
      <c r="A78" s="17"/>
      <c r="B78" s="11"/>
      <c r="C78" s="13"/>
      <c r="D78" s="12"/>
      <c r="E78" s="1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8" customHeight="1" x14ac:dyDescent="0.2">
      <c r="A79" s="17"/>
      <c r="B79" s="11"/>
      <c r="C79" s="13"/>
      <c r="D79" s="12"/>
      <c r="E79" s="1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8" customHeight="1" x14ac:dyDescent="0.2">
      <c r="A80" s="17"/>
      <c r="B80" s="11"/>
      <c r="C80" s="13"/>
      <c r="D80" s="12"/>
      <c r="E80" s="1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8" customHeight="1" x14ac:dyDescent="0.2">
      <c r="A81" s="17"/>
      <c r="B81" s="11"/>
      <c r="C81" s="13"/>
      <c r="D81" s="12"/>
      <c r="E81" s="1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8" customHeight="1" x14ac:dyDescent="0.2">
      <c r="A82" s="17"/>
      <c r="B82" s="11"/>
      <c r="C82" s="13"/>
      <c r="D82" s="12"/>
      <c r="E82" s="1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8" customHeight="1" x14ac:dyDescent="0.2">
      <c r="A83" s="17"/>
      <c r="B83" s="11"/>
      <c r="C83" s="13"/>
      <c r="D83" s="12"/>
      <c r="E83" s="1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8" customHeight="1" x14ac:dyDescent="0.2">
      <c r="A84" s="17"/>
      <c r="B84" s="11"/>
      <c r="C84" s="13"/>
      <c r="D84" s="12"/>
      <c r="E84" s="1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8" customHeight="1" x14ac:dyDescent="0.2">
      <c r="A85" s="17"/>
      <c r="B85" s="11"/>
      <c r="C85" s="13"/>
      <c r="D85" s="12"/>
      <c r="E85" s="1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8" customHeight="1" x14ac:dyDescent="0.2">
      <c r="A86" s="17"/>
      <c r="B86" s="11"/>
      <c r="C86" s="13"/>
      <c r="D86" s="12"/>
      <c r="E86" s="1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8" customHeight="1" x14ac:dyDescent="0.2">
      <c r="A87" s="17"/>
      <c r="B87" s="11"/>
      <c r="C87" s="13"/>
      <c r="D87" s="12"/>
      <c r="E87" s="1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8" customHeight="1" x14ac:dyDescent="0.2">
      <c r="A88" s="17"/>
      <c r="B88" s="11"/>
      <c r="C88" s="13"/>
      <c r="D88" s="12"/>
      <c r="E88" s="1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8" customHeight="1" x14ac:dyDescent="0.2">
      <c r="A89" s="17"/>
      <c r="B89" s="11"/>
      <c r="C89" s="13"/>
      <c r="D89" s="12"/>
      <c r="E89" s="1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8" customHeight="1" x14ac:dyDescent="0.2">
      <c r="A90" s="17"/>
      <c r="B90" s="11"/>
      <c r="C90" s="13"/>
      <c r="D90" s="12"/>
      <c r="E90" s="1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8" customHeight="1" x14ac:dyDescent="0.2">
      <c r="A91" s="17"/>
      <c r="B91" s="11"/>
      <c r="C91" s="13"/>
      <c r="D91" s="12"/>
      <c r="E91" s="1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8" customHeight="1" x14ac:dyDescent="0.2">
      <c r="A92" s="17"/>
      <c r="B92" s="11"/>
      <c r="C92" s="13"/>
      <c r="D92" s="12"/>
      <c r="E92" s="1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8" customHeight="1" x14ac:dyDescent="0.2">
      <c r="A93" s="17"/>
      <c r="B93" s="11"/>
      <c r="C93" s="13"/>
      <c r="D93" s="12"/>
      <c r="E93" s="1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8" customHeight="1" x14ac:dyDescent="0.2">
      <c r="A94" s="17"/>
      <c r="B94" s="11"/>
      <c r="C94" s="13"/>
      <c r="D94" s="12"/>
      <c r="E94" s="1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8" customHeight="1" x14ac:dyDescent="0.2">
      <c r="A95" s="17"/>
      <c r="B95" s="11"/>
      <c r="C95" s="13"/>
      <c r="D95" s="12"/>
      <c r="E95" s="1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8" customHeight="1" x14ac:dyDescent="0.2">
      <c r="A96" s="17"/>
      <c r="B96" s="11"/>
      <c r="C96" s="13"/>
      <c r="D96" s="12"/>
      <c r="E96" s="1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8" customHeight="1" x14ac:dyDescent="0.2">
      <c r="A97" s="17"/>
      <c r="B97" s="11"/>
      <c r="C97" s="13"/>
      <c r="D97" s="12"/>
      <c r="E97" s="1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8" customHeight="1" x14ac:dyDescent="0.2">
      <c r="A98" s="17"/>
      <c r="B98" s="11"/>
      <c r="C98" s="13"/>
      <c r="D98" s="12"/>
      <c r="E98" s="1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8" customHeight="1" x14ac:dyDescent="0.2">
      <c r="A99" s="17"/>
      <c r="B99" s="11"/>
      <c r="C99" s="13"/>
      <c r="D99" s="12"/>
      <c r="E99" s="1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8" customHeight="1" x14ac:dyDescent="0.2">
      <c r="A100" s="17"/>
      <c r="B100" s="11"/>
      <c r="C100" s="13"/>
      <c r="D100" s="12"/>
      <c r="E100" s="1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8" customHeight="1" x14ac:dyDescent="0.2">
      <c r="A101" s="17"/>
      <c r="B101" s="11"/>
      <c r="C101" s="10"/>
      <c r="D101" s="11"/>
      <c r="E101" s="1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8" customHeight="1" x14ac:dyDescent="0.2">
      <c r="A102" s="17"/>
      <c r="B102" s="11"/>
      <c r="C102" s="10"/>
      <c r="D102" s="11"/>
      <c r="E102" s="1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8" customHeight="1" x14ac:dyDescent="0.2">
      <c r="A103" s="17"/>
      <c r="B103" s="11"/>
      <c r="C103" s="10"/>
      <c r="D103" s="11"/>
      <c r="E103" s="1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8" customHeight="1" x14ac:dyDescent="0.2">
      <c r="A104" s="17"/>
      <c r="B104" s="11"/>
      <c r="C104" s="10"/>
      <c r="D104" s="11"/>
      <c r="E104" s="1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8" customHeight="1" x14ac:dyDescent="0.2">
      <c r="A105" s="17"/>
      <c r="B105" s="11"/>
      <c r="C105" s="10"/>
      <c r="D105" s="11"/>
      <c r="E105" s="1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8" customHeight="1" x14ac:dyDescent="0.2">
      <c r="A106" s="17"/>
      <c r="B106" s="11"/>
      <c r="C106" s="10"/>
      <c r="D106" s="11"/>
      <c r="E106" s="1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8" customHeight="1" x14ac:dyDescent="0.2">
      <c r="A107" s="17"/>
      <c r="B107" s="11"/>
      <c r="C107" s="10"/>
      <c r="D107" s="11"/>
      <c r="E107" s="1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8" customHeight="1" x14ac:dyDescent="0.2">
      <c r="A108" s="17"/>
      <c r="B108" s="11"/>
      <c r="C108" s="10"/>
      <c r="D108" s="11"/>
      <c r="E108" s="1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8" customHeight="1" x14ac:dyDescent="0.2">
      <c r="A109" s="17"/>
      <c r="B109" s="11"/>
      <c r="C109" s="10"/>
      <c r="D109" s="11"/>
      <c r="E109" s="1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8" customHeight="1" x14ac:dyDescent="0.2">
      <c r="A110" s="17"/>
      <c r="B110" s="11"/>
      <c r="C110" s="10"/>
      <c r="D110" s="11"/>
      <c r="E110" s="1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8" customHeight="1" x14ac:dyDescent="0.2">
      <c r="A111" s="17"/>
      <c r="B111" s="11"/>
      <c r="C111" s="10"/>
      <c r="D111" s="11"/>
      <c r="E111" s="1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8" customHeight="1" x14ac:dyDescent="0.2">
      <c r="A112" s="17"/>
      <c r="B112" s="11"/>
      <c r="C112" s="10"/>
      <c r="D112" s="11"/>
      <c r="E112" s="1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8" customHeight="1" x14ac:dyDescent="0.2">
      <c r="A113" s="17"/>
      <c r="B113" s="11"/>
      <c r="C113" s="10"/>
      <c r="D113" s="11"/>
      <c r="E113" s="1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8" customHeight="1" x14ac:dyDescent="0.2">
      <c r="A114" s="17"/>
      <c r="B114" s="11"/>
      <c r="C114" s="10"/>
      <c r="D114" s="11"/>
      <c r="E114" s="1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8" customHeight="1" x14ac:dyDescent="0.2">
      <c r="A115" s="17"/>
      <c r="B115" s="11"/>
      <c r="C115" s="10"/>
      <c r="D115" s="11"/>
      <c r="E115" s="1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8" customHeight="1" x14ac:dyDescent="0.2">
      <c r="A116" s="17"/>
      <c r="B116" s="11"/>
      <c r="C116" s="10"/>
      <c r="D116" s="11"/>
      <c r="E116" s="1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8" customHeight="1" x14ac:dyDescent="0.2">
      <c r="A117" s="17"/>
      <c r="B117" s="11"/>
      <c r="C117" s="10"/>
      <c r="D117" s="11"/>
      <c r="E117" s="1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8" customHeight="1" x14ac:dyDescent="0.2">
      <c r="A118" s="17"/>
      <c r="B118" s="11"/>
      <c r="C118" s="10"/>
      <c r="D118" s="11"/>
      <c r="E118" s="1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8" customHeight="1" x14ac:dyDescent="0.2">
      <c r="A119" s="17"/>
      <c r="B119" s="11"/>
      <c r="C119" s="10"/>
      <c r="D119" s="11"/>
      <c r="E119" s="1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8" customHeight="1" x14ac:dyDescent="0.2">
      <c r="A120" s="17"/>
      <c r="B120" s="11"/>
      <c r="C120" s="10"/>
      <c r="D120" s="11"/>
      <c r="E120" s="1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8" customHeight="1" x14ac:dyDescent="0.2">
      <c r="A121" s="17"/>
      <c r="B121" s="11"/>
      <c r="C121" s="10"/>
      <c r="D121" s="11"/>
      <c r="E121" s="1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8" customHeight="1" x14ac:dyDescent="0.2">
      <c r="A122" s="17"/>
      <c r="B122" s="11"/>
      <c r="C122" s="10"/>
      <c r="D122" s="11"/>
      <c r="E122" s="1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8" customHeight="1" x14ac:dyDescent="0.2">
      <c r="A123" s="17"/>
      <c r="B123" s="11"/>
      <c r="C123" s="10"/>
      <c r="D123" s="11"/>
      <c r="E123" s="1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8" customHeight="1" x14ac:dyDescent="0.2">
      <c r="A124" s="17"/>
      <c r="B124" s="11"/>
      <c r="C124" s="10"/>
      <c r="D124" s="11"/>
      <c r="E124" s="1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8" customHeight="1" x14ac:dyDescent="0.2">
      <c r="A125" s="17"/>
      <c r="B125" s="11"/>
      <c r="C125" s="10"/>
      <c r="D125" s="11"/>
      <c r="E125" s="1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8" customHeight="1" x14ac:dyDescent="0.2">
      <c r="A126" s="17"/>
      <c r="B126" s="11"/>
      <c r="C126" s="10"/>
      <c r="D126" s="11"/>
      <c r="E126" s="1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8" customHeight="1" x14ac:dyDescent="0.2">
      <c r="A127" s="17"/>
      <c r="B127" s="11"/>
      <c r="C127" s="10"/>
      <c r="D127" s="11"/>
      <c r="E127" s="1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8" customHeight="1" x14ac:dyDescent="0.2">
      <c r="A128" s="17"/>
      <c r="B128" s="11"/>
      <c r="C128" s="10"/>
      <c r="D128" s="11"/>
      <c r="E128" s="1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8" customHeight="1" x14ac:dyDescent="0.2">
      <c r="A129" s="17"/>
      <c r="B129" s="11"/>
      <c r="C129" s="10"/>
      <c r="D129" s="11"/>
      <c r="E129" s="1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8" customHeight="1" x14ac:dyDescent="0.2">
      <c r="A130" s="17"/>
      <c r="B130" s="11"/>
      <c r="C130" s="10"/>
      <c r="D130" s="11"/>
      <c r="E130" s="1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8" customHeight="1" x14ac:dyDescent="0.2">
      <c r="A131" s="17"/>
      <c r="B131" s="11"/>
      <c r="C131" s="10"/>
      <c r="D131" s="11"/>
      <c r="E131" s="1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8" customHeight="1" x14ac:dyDescent="0.2">
      <c r="A132" s="17"/>
      <c r="B132" s="11"/>
      <c r="C132" s="10"/>
      <c r="D132" s="11"/>
      <c r="E132" s="1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8" customHeight="1" x14ac:dyDescent="0.2">
      <c r="A133" s="17"/>
      <c r="B133" s="11"/>
      <c r="C133" s="10"/>
      <c r="D133" s="11"/>
      <c r="E133" s="1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8" customHeight="1" x14ac:dyDescent="0.2">
      <c r="A134" s="17"/>
      <c r="B134" s="11"/>
      <c r="C134" s="10"/>
      <c r="D134" s="11"/>
      <c r="E134" s="1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8" customHeight="1" x14ac:dyDescent="0.2">
      <c r="A135" s="17"/>
      <c r="B135" s="11"/>
      <c r="C135" s="10"/>
      <c r="D135" s="11"/>
      <c r="E135" s="1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8" customHeight="1" x14ac:dyDescent="0.2">
      <c r="A136" s="17"/>
      <c r="B136" s="11"/>
      <c r="C136" s="10"/>
      <c r="D136" s="11"/>
      <c r="E136" s="1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8" customHeight="1" x14ac:dyDescent="0.2">
      <c r="A137" s="17"/>
      <c r="B137" s="11"/>
      <c r="C137" s="10"/>
      <c r="D137" s="11"/>
      <c r="E137" s="1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8" customHeight="1" x14ac:dyDescent="0.2">
      <c r="A138" s="17"/>
      <c r="B138" s="11"/>
      <c r="C138" s="10"/>
      <c r="D138" s="11"/>
      <c r="E138" s="1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8" customHeight="1" x14ac:dyDescent="0.2">
      <c r="A139" s="17"/>
      <c r="B139" s="11"/>
      <c r="C139" s="10"/>
      <c r="D139" s="11"/>
      <c r="E139" s="1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8" customHeight="1" x14ac:dyDescent="0.2">
      <c r="A140" s="17"/>
      <c r="B140" s="11"/>
      <c r="C140" s="10"/>
      <c r="D140" s="11"/>
      <c r="E140" s="1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8" customHeight="1" x14ac:dyDescent="0.2">
      <c r="A141" s="17"/>
      <c r="B141" s="11"/>
      <c r="C141" s="10"/>
      <c r="D141" s="11"/>
      <c r="E141" s="1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8" customHeight="1" x14ac:dyDescent="0.2">
      <c r="A142" s="17"/>
      <c r="B142" s="11"/>
      <c r="C142" s="10"/>
      <c r="D142" s="11"/>
      <c r="E142" s="1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8" customHeight="1" x14ac:dyDescent="0.2">
      <c r="A143" s="17"/>
      <c r="B143" s="11"/>
      <c r="C143" s="10"/>
      <c r="D143" s="11"/>
      <c r="E143" s="1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8" customHeight="1" x14ac:dyDescent="0.2">
      <c r="A144" s="17"/>
      <c r="B144" s="11"/>
      <c r="C144" s="10"/>
      <c r="D144" s="11"/>
      <c r="E144" s="1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8" customHeight="1" x14ac:dyDescent="0.2">
      <c r="A145" s="17"/>
      <c r="B145" s="11"/>
      <c r="C145" s="10"/>
      <c r="D145" s="11"/>
      <c r="E145" s="1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8" customHeight="1" x14ac:dyDescent="0.2">
      <c r="A146" s="17"/>
      <c r="B146" s="11"/>
      <c r="C146" s="10"/>
      <c r="D146" s="11"/>
      <c r="E146" s="1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8" customHeight="1" x14ac:dyDescent="0.2">
      <c r="A147" s="17"/>
      <c r="B147" s="11"/>
      <c r="C147" s="10"/>
      <c r="D147" s="11"/>
      <c r="E147" s="1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8" customHeight="1" x14ac:dyDescent="0.2">
      <c r="A148" s="17"/>
      <c r="B148" s="11"/>
      <c r="C148" s="10"/>
      <c r="D148" s="11"/>
      <c r="E148" s="1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8" customHeight="1" x14ac:dyDescent="0.2">
      <c r="A149" s="17"/>
      <c r="B149" s="11"/>
      <c r="C149" s="10"/>
      <c r="D149" s="11"/>
      <c r="E149" s="1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8" customHeight="1" x14ac:dyDescent="0.2">
      <c r="A150" s="17"/>
      <c r="B150" s="11"/>
      <c r="C150" s="10"/>
      <c r="D150" s="11"/>
      <c r="E150" s="1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8" customHeight="1" x14ac:dyDescent="0.2">
      <c r="A151" s="17"/>
      <c r="B151" s="11"/>
      <c r="C151" s="10"/>
      <c r="D151" s="11"/>
      <c r="E151" s="1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8" customHeight="1" x14ac:dyDescent="0.2">
      <c r="A152" s="17"/>
      <c r="B152" s="11"/>
      <c r="C152" s="10"/>
      <c r="D152" s="11"/>
      <c r="E152" s="1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8" customHeight="1" x14ac:dyDescent="0.2">
      <c r="A153" s="17"/>
      <c r="B153" s="11"/>
      <c r="C153" s="10"/>
      <c r="D153" s="11"/>
      <c r="E153" s="1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8" customHeight="1" x14ac:dyDescent="0.2">
      <c r="A154" s="17"/>
      <c r="B154" s="11"/>
      <c r="C154" s="10"/>
      <c r="D154" s="11"/>
      <c r="E154" s="1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8" customHeight="1" x14ac:dyDescent="0.2">
      <c r="A155" s="17"/>
      <c r="B155" s="11"/>
      <c r="C155" s="10"/>
      <c r="D155" s="11"/>
      <c r="E155" s="1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8" customHeight="1" x14ac:dyDescent="0.2">
      <c r="A156" s="17"/>
      <c r="B156" s="11"/>
      <c r="C156" s="10"/>
      <c r="D156" s="11"/>
      <c r="E156" s="1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8" customHeight="1" x14ac:dyDescent="0.2">
      <c r="A157" s="17"/>
      <c r="B157" s="11"/>
      <c r="C157" s="10"/>
      <c r="D157" s="11"/>
      <c r="E157" s="1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8" customHeight="1" x14ac:dyDescent="0.2">
      <c r="A158" s="17"/>
      <c r="B158" s="11"/>
      <c r="C158" s="10"/>
      <c r="D158" s="11"/>
      <c r="E158" s="1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8" customHeight="1" x14ac:dyDescent="0.2">
      <c r="A159" s="17"/>
      <c r="B159" s="11"/>
      <c r="C159" s="10"/>
      <c r="D159" s="11"/>
      <c r="E159" s="1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8" customHeight="1" x14ac:dyDescent="0.2">
      <c r="A160" s="17"/>
      <c r="B160" s="11"/>
      <c r="C160" s="10"/>
      <c r="D160" s="11"/>
      <c r="E160" s="1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8" customHeight="1" x14ac:dyDescent="0.2">
      <c r="A161" s="17"/>
      <c r="B161" s="11"/>
      <c r="C161" s="10"/>
      <c r="D161" s="11"/>
      <c r="E161" s="1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8" customHeight="1" x14ac:dyDescent="0.2">
      <c r="A162" s="17"/>
      <c r="B162" s="11"/>
      <c r="C162" s="10"/>
      <c r="D162" s="11"/>
      <c r="E162" s="1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8" customHeight="1" x14ac:dyDescent="0.2">
      <c r="A163" s="17"/>
      <c r="B163" s="11"/>
      <c r="C163" s="10"/>
      <c r="D163" s="11"/>
      <c r="E163" s="1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8" customHeight="1" x14ac:dyDescent="0.2">
      <c r="A164" s="17"/>
      <c r="B164" s="11"/>
      <c r="C164" s="10"/>
      <c r="D164" s="11"/>
      <c r="E164" s="1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8" customHeight="1" x14ac:dyDescent="0.2">
      <c r="A165" s="17"/>
      <c r="B165" s="11"/>
      <c r="C165" s="10"/>
      <c r="D165" s="11"/>
      <c r="E165" s="1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8" customHeight="1" x14ac:dyDescent="0.2">
      <c r="A166" s="17"/>
      <c r="B166" s="11"/>
      <c r="C166" s="10"/>
      <c r="D166" s="11"/>
      <c r="E166" s="1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8" customHeight="1" x14ac:dyDescent="0.2">
      <c r="A167" s="17"/>
      <c r="B167" s="11"/>
      <c r="C167" s="10"/>
      <c r="D167" s="11"/>
      <c r="E167" s="1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8" customHeight="1" x14ac:dyDescent="0.2">
      <c r="A168" s="17"/>
      <c r="B168" s="11"/>
      <c r="C168" s="10"/>
      <c r="D168" s="11"/>
      <c r="E168" s="1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8" customHeight="1" x14ac:dyDescent="0.2">
      <c r="A169" s="17"/>
      <c r="B169" s="11"/>
      <c r="C169" s="10"/>
      <c r="D169" s="11"/>
      <c r="E169" s="1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8" customHeight="1" x14ac:dyDescent="0.2">
      <c r="A170" s="17"/>
      <c r="B170" s="11"/>
      <c r="C170" s="10"/>
      <c r="D170" s="11"/>
      <c r="E170" s="1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8" customHeight="1" x14ac:dyDescent="0.2">
      <c r="A171" s="17"/>
      <c r="B171" s="11"/>
      <c r="C171" s="10"/>
      <c r="D171" s="11"/>
      <c r="E171" s="1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8" customHeight="1" x14ac:dyDescent="0.2">
      <c r="A172" s="17"/>
      <c r="B172" s="11"/>
      <c r="C172" s="10"/>
      <c r="D172" s="11"/>
      <c r="E172" s="1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8" customHeight="1" x14ac:dyDescent="0.2">
      <c r="A173" s="17"/>
      <c r="B173" s="11"/>
      <c r="C173" s="10"/>
      <c r="D173" s="11"/>
      <c r="E173" s="1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8" customHeight="1" x14ac:dyDescent="0.2">
      <c r="A174" s="17"/>
      <c r="B174" s="11"/>
      <c r="C174" s="10"/>
      <c r="D174" s="11"/>
      <c r="E174" s="1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8" customHeight="1" x14ac:dyDescent="0.2">
      <c r="A175" s="17"/>
      <c r="B175" s="11"/>
      <c r="C175" s="10"/>
      <c r="D175" s="11"/>
      <c r="E175" s="1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8" customHeight="1" x14ac:dyDescent="0.2">
      <c r="A176" s="17"/>
      <c r="B176" s="11"/>
      <c r="C176" s="10"/>
      <c r="D176" s="11"/>
      <c r="E176" s="1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8" customHeight="1" x14ac:dyDescent="0.2">
      <c r="A177" s="17"/>
      <c r="B177" s="11"/>
      <c r="C177" s="10"/>
      <c r="D177" s="11"/>
      <c r="E177" s="1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8" customHeight="1" x14ac:dyDescent="0.2">
      <c r="A178" s="17"/>
      <c r="B178" s="11"/>
      <c r="C178" s="10"/>
      <c r="D178" s="11"/>
      <c r="E178" s="1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8" customHeight="1" x14ac:dyDescent="0.2">
      <c r="A179" s="17"/>
      <c r="B179" s="11"/>
      <c r="C179" s="10"/>
      <c r="D179" s="11"/>
      <c r="E179" s="1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8" customHeight="1" x14ac:dyDescent="0.2">
      <c r="A180" s="17"/>
      <c r="B180" s="11"/>
      <c r="C180" s="10"/>
      <c r="D180" s="11"/>
      <c r="E180" s="1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8" customHeight="1" x14ac:dyDescent="0.2">
      <c r="A181" s="17"/>
      <c r="B181" s="11"/>
      <c r="C181" s="10"/>
      <c r="D181" s="11"/>
      <c r="E181" s="1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8" customHeight="1" x14ac:dyDescent="0.2">
      <c r="A182" s="17"/>
      <c r="B182" s="11"/>
      <c r="C182" s="10"/>
      <c r="D182" s="11"/>
      <c r="E182" s="1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8" customHeight="1" x14ac:dyDescent="0.2">
      <c r="A183" s="17"/>
      <c r="B183" s="11"/>
      <c r="C183" s="10"/>
      <c r="D183" s="11"/>
      <c r="E183" s="1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8" customHeight="1" x14ac:dyDescent="0.2">
      <c r="A184" s="17"/>
      <c r="B184" s="11"/>
      <c r="C184" s="10"/>
      <c r="D184" s="11"/>
      <c r="E184" s="1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8" customHeight="1" x14ac:dyDescent="0.2">
      <c r="A185" s="17"/>
      <c r="B185" s="11"/>
      <c r="C185" s="10"/>
      <c r="D185" s="11"/>
      <c r="E185" s="1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8" customHeight="1" x14ac:dyDescent="0.2">
      <c r="A186" s="17"/>
      <c r="B186" s="11"/>
      <c r="C186" s="10"/>
      <c r="D186" s="11"/>
      <c r="E186" s="1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8" customHeight="1" x14ac:dyDescent="0.2">
      <c r="A187" s="17"/>
      <c r="B187" s="11"/>
      <c r="C187" s="10"/>
      <c r="D187" s="11"/>
      <c r="E187" s="1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8" customHeight="1" x14ac:dyDescent="0.2">
      <c r="A188" s="17"/>
      <c r="B188" s="11"/>
      <c r="C188" s="10"/>
      <c r="D188" s="11"/>
      <c r="E188" s="1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8" customHeight="1" x14ac:dyDescent="0.2">
      <c r="A189" s="17"/>
      <c r="B189" s="11"/>
      <c r="C189" s="10"/>
      <c r="D189" s="11"/>
      <c r="E189" s="1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8" customHeight="1" x14ac:dyDescent="0.2">
      <c r="A190" s="17"/>
      <c r="B190" s="11"/>
      <c r="C190" s="10"/>
      <c r="D190" s="11"/>
      <c r="E190" s="1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8" customHeight="1" x14ac:dyDescent="0.2">
      <c r="A191" s="17"/>
      <c r="B191" s="11"/>
      <c r="C191" s="10"/>
      <c r="D191" s="11"/>
      <c r="E191" s="1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8" customHeight="1" x14ac:dyDescent="0.2">
      <c r="A192" s="17"/>
      <c r="B192" s="11"/>
      <c r="C192" s="10"/>
      <c r="D192" s="11"/>
      <c r="E192" s="1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8" customHeight="1" x14ac:dyDescent="0.2">
      <c r="A193" s="17"/>
      <c r="B193" s="11"/>
      <c r="C193" s="10"/>
      <c r="D193" s="11"/>
      <c r="E193" s="1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8" customHeight="1" x14ac:dyDescent="0.2">
      <c r="A194" s="17"/>
      <c r="B194" s="11"/>
      <c r="C194" s="10"/>
      <c r="D194" s="11"/>
      <c r="E194" s="1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8" customHeight="1" x14ac:dyDescent="0.2">
      <c r="A195" s="17"/>
      <c r="B195" s="11"/>
      <c r="C195" s="10"/>
      <c r="D195" s="11"/>
      <c r="E195" s="1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8" customHeight="1" x14ac:dyDescent="0.2">
      <c r="A196" s="17"/>
      <c r="B196" s="11"/>
      <c r="C196" s="10"/>
      <c r="D196" s="11"/>
      <c r="E196" s="1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8" customHeight="1" x14ac:dyDescent="0.2">
      <c r="A197" s="17"/>
      <c r="B197" s="11"/>
      <c r="C197" s="10"/>
      <c r="D197" s="11"/>
      <c r="E197" s="1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8" customHeight="1" x14ac:dyDescent="0.2">
      <c r="A198" s="17"/>
      <c r="B198" s="11"/>
      <c r="C198" s="10"/>
      <c r="D198" s="11"/>
      <c r="E198" s="1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8" customHeight="1" x14ac:dyDescent="0.2">
      <c r="A199" s="17"/>
      <c r="B199" s="11"/>
      <c r="C199" s="10"/>
      <c r="D199" s="11"/>
      <c r="E199" s="1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8" customHeight="1" x14ac:dyDescent="0.2">
      <c r="A200" s="17"/>
      <c r="B200" s="11"/>
      <c r="C200" s="10"/>
      <c r="D200" s="11"/>
      <c r="E200" s="1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8" customHeight="1" x14ac:dyDescent="0.2">
      <c r="A201" s="17"/>
      <c r="B201" s="11"/>
      <c r="C201" s="10"/>
      <c r="D201" s="11"/>
      <c r="E201" s="1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8" customHeight="1" x14ac:dyDescent="0.2">
      <c r="A202" s="17"/>
      <c r="B202" s="11"/>
      <c r="C202" s="10"/>
      <c r="D202" s="11"/>
      <c r="E202" s="1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8" customHeight="1" x14ac:dyDescent="0.2">
      <c r="A203" s="17"/>
      <c r="B203" s="11"/>
      <c r="C203" s="10"/>
      <c r="D203" s="11"/>
      <c r="E203" s="1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8" customHeight="1" x14ac:dyDescent="0.2">
      <c r="A204" s="17"/>
      <c r="B204" s="11"/>
      <c r="C204" s="10"/>
      <c r="D204" s="11"/>
      <c r="E204" s="1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8" customHeight="1" x14ac:dyDescent="0.2">
      <c r="A205" s="17"/>
      <c r="B205" s="11"/>
      <c r="C205" s="10"/>
      <c r="D205" s="11"/>
      <c r="E205" s="1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8" customHeight="1" x14ac:dyDescent="0.2">
      <c r="A206" s="17"/>
      <c r="B206" s="11"/>
      <c r="C206" s="10"/>
      <c r="D206" s="11"/>
      <c r="E206" s="1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8" customHeight="1" x14ac:dyDescent="0.2">
      <c r="A207" s="17"/>
      <c r="B207" s="11"/>
      <c r="C207" s="10"/>
      <c r="D207" s="11"/>
      <c r="E207" s="1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8" customHeight="1" x14ac:dyDescent="0.2">
      <c r="A208" s="17"/>
      <c r="B208" s="11"/>
      <c r="C208" s="10"/>
      <c r="D208" s="11"/>
      <c r="E208" s="1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8" customHeight="1" x14ac:dyDescent="0.2">
      <c r="A209" s="17"/>
      <c r="B209" s="11"/>
      <c r="C209" s="10"/>
      <c r="D209" s="11"/>
      <c r="E209" s="1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8" customHeight="1" x14ac:dyDescent="0.2">
      <c r="A210" s="17"/>
      <c r="B210" s="11"/>
      <c r="C210" s="10"/>
      <c r="D210" s="11"/>
      <c r="E210" s="1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8" customHeight="1" x14ac:dyDescent="0.2">
      <c r="A211" s="17"/>
      <c r="B211" s="11"/>
      <c r="C211" s="10"/>
      <c r="D211" s="11"/>
      <c r="E211" s="1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8" customHeight="1" x14ac:dyDescent="0.2">
      <c r="A212" s="17"/>
      <c r="B212" s="11"/>
      <c r="C212" s="10"/>
      <c r="D212" s="11"/>
      <c r="E212" s="1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8" customHeight="1" x14ac:dyDescent="0.2">
      <c r="A213" s="17"/>
      <c r="B213" s="11"/>
      <c r="C213" s="10"/>
      <c r="D213" s="11"/>
      <c r="E213" s="1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8" customHeight="1" x14ac:dyDescent="0.2">
      <c r="A214" s="17"/>
      <c r="B214" s="11"/>
      <c r="C214" s="10"/>
      <c r="D214" s="11"/>
      <c r="E214" s="1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8" customHeight="1" x14ac:dyDescent="0.2">
      <c r="A215" s="17"/>
      <c r="B215" s="11"/>
      <c r="C215" s="10"/>
      <c r="D215" s="11"/>
      <c r="E215" s="1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8" customHeight="1" x14ac:dyDescent="0.2">
      <c r="A216" s="17"/>
      <c r="B216" s="11"/>
      <c r="C216" s="10"/>
      <c r="D216" s="11"/>
      <c r="E216" s="1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8" customHeight="1" x14ac:dyDescent="0.2">
      <c r="A217" s="17"/>
      <c r="B217" s="11"/>
      <c r="C217" s="10"/>
      <c r="D217" s="11"/>
      <c r="E217" s="1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8" customHeight="1" x14ac:dyDescent="0.2">
      <c r="A218" s="17"/>
      <c r="B218" s="11"/>
      <c r="C218" s="10"/>
      <c r="D218" s="11"/>
      <c r="E218" s="1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8" customHeight="1" x14ac:dyDescent="0.2">
      <c r="A219" s="17"/>
      <c r="B219" s="11"/>
      <c r="C219" s="10"/>
      <c r="D219" s="11"/>
      <c r="E219" s="1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8" customHeight="1" x14ac:dyDescent="0.2">
      <c r="A220" s="17"/>
      <c r="B220" s="11"/>
      <c r="C220" s="10"/>
      <c r="D220" s="11"/>
      <c r="E220" s="1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8" customHeight="1" x14ac:dyDescent="0.2">
      <c r="A221" s="17"/>
      <c r="B221" s="11"/>
      <c r="C221" s="10"/>
      <c r="D221" s="11"/>
      <c r="E221" s="1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8" customHeight="1" x14ac:dyDescent="0.2">
      <c r="A222" s="17"/>
      <c r="B222" s="11"/>
      <c r="C222" s="10"/>
      <c r="D222" s="11"/>
      <c r="E222" s="1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8" customHeight="1" x14ac:dyDescent="0.2">
      <c r="A223" s="17"/>
      <c r="B223" s="11"/>
      <c r="C223" s="10"/>
      <c r="D223" s="11"/>
      <c r="E223" s="1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8" customHeight="1" x14ac:dyDescent="0.2">
      <c r="A224" s="17"/>
      <c r="B224" s="11"/>
      <c r="C224" s="10"/>
      <c r="D224" s="11"/>
      <c r="E224" s="1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8" customHeight="1" x14ac:dyDescent="0.2">
      <c r="A225" s="17"/>
      <c r="B225" s="11"/>
      <c r="C225" s="10"/>
      <c r="D225" s="11"/>
      <c r="E225" s="1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8" customHeight="1" x14ac:dyDescent="0.2">
      <c r="A226" s="17"/>
      <c r="B226" s="11"/>
      <c r="C226" s="10"/>
      <c r="D226" s="11"/>
      <c r="E226" s="1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8" customHeight="1" x14ac:dyDescent="0.2">
      <c r="A227" s="17"/>
      <c r="B227" s="11"/>
      <c r="C227" s="10"/>
      <c r="D227" s="11"/>
      <c r="E227" s="1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8" customHeight="1" x14ac:dyDescent="0.2">
      <c r="A228" s="17"/>
      <c r="B228" s="11"/>
      <c r="C228" s="10"/>
      <c r="D228" s="11"/>
      <c r="E228" s="1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8" customHeight="1" x14ac:dyDescent="0.2">
      <c r="A229" s="17"/>
      <c r="B229" s="11"/>
      <c r="C229" s="10"/>
      <c r="D229" s="11"/>
      <c r="E229" s="1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8" customHeight="1" x14ac:dyDescent="0.2">
      <c r="A230" s="17"/>
      <c r="B230" s="11"/>
      <c r="C230" s="10"/>
      <c r="D230" s="11"/>
      <c r="E230" s="1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8" customHeight="1" x14ac:dyDescent="0.2">
      <c r="A231" s="17"/>
      <c r="B231" s="11"/>
      <c r="C231" s="10"/>
      <c r="D231" s="11"/>
      <c r="E231" s="1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8" customHeight="1" x14ac:dyDescent="0.2">
      <c r="A232" s="17"/>
      <c r="B232" s="11"/>
      <c r="C232" s="10"/>
      <c r="D232" s="11"/>
      <c r="E232" s="1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8" customHeight="1" x14ac:dyDescent="0.2">
      <c r="A233" s="17"/>
      <c r="B233" s="11"/>
      <c r="C233" s="10"/>
      <c r="D233" s="11"/>
      <c r="E233" s="1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8" customHeight="1" x14ac:dyDescent="0.2">
      <c r="A234" s="17"/>
      <c r="B234" s="11"/>
      <c r="C234" s="10"/>
      <c r="D234" s="11"/>
      <c r="E234" s="1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8" customHeight="1" x14ac:dyDescent="0.2">
      <c r="A235" s="17"/>
      <c r="B235" s="11"/>
      <c r="C235" s="10"/>
      <c r="D235" s="11"/>
      <c r="E235" s="1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8" customHeight="1" x14ac:dyDescent="0.2">
      <c r="A236" s="17"/>
      <c r="B236" s="11"/>
      <c r="C236" s="10"/>
      <c r="D236" s="11"/>
      <c r="E236" s="1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8" customHeight="1" x14ac:dyDescent="0.2">
      <c r="A237" s="17"/>
      <c r="B237" s="11"/>
      <c r="C237" s="10"/>
      <c r="D237" s="11"/>
      <c r="E237" s="1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8" customHeight="1" x14ac:dyDescent="0.2">
      <c r="A238" s="17"/>
      <c r="B238" s="11"/>
      <c r="C238" s="10"/>
      <c r="D238" s="11"/>
      <c r="E238" s="1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8" customHeight="1" x14ac:dyDescent="0.2">
      <c r="A239" s="17"/>
      <c r="B239" s="11"/>
      <c r="C239" s="10"/>
      <c r="D239" s="11"/>
      <c r="E239" s="1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8" customHeight="1" x14ac:dyDescent="0.2">
      <c r="A240" s="17"/>
      <c r="B240" s="11"/>
      <c r="C240" s="10"/>
      <c r="D240" s="11"/>
      <c r="E240" s="1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8" customHeight="1" x14ac:dyDescent="0.2">
      <c r="A241" s="17"/>
      <c r="B241" s="11"/>
      <c r="C241" s="10"/>
      <c r="D241" s="11"/>
      <c r="E241" s="1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8" customHeight="1" x14ac:dyDescent="0.2">
      <c r="A242" s="17"/>
      <c r="B242" s="11"/>
      <c r="C242" s="10"/>
      <c r="D242" s="11"/>
      <c r="E242" s="1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8" customHeight="1" x14ac:dyDescent="0.2">
      <c r="A243" s="17"/>
      <c r="B243" s="11"/>
      <c r="C243" s="10"/>
      <c r="D243" s="11"/>
      <c r="E243" s="1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8" customHeight="1" x14ac:dyDescent="0.2">
      <c r="A244" s="17"/>
      <c r="B244" s="11"/>
      <c r="C244" s="10"/>
      <c r="D244" s="11"/>
      <c r="E244" s="1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8" customHeight="1" x14ac:dyDescent="0.2">
      <c r="A245" s="17"/>
      <c r="B245" s="11"/>
      <c r="C245" s="10"/>
      <c r="D245" s="11"/>
      <c r="E245" s="1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8" customHeight="1" x14ac:dyDescent="0.2">
      <c r="A246" s="17"/>
      <c r="B246" s="11"/>
      <c r="C246" s="10"/>
      <c r="D246" s="11"/>
      <c r="E246" s="1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8" customHeight="1" x14ac:dyDescent="0.2">
      <c r="A247" s="17"/>
      <c r="B247" s="11"/>
      <c r="C247" s="10"/>
      <c r="D247" s="11"/>
      <c r="E247" s="1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8" customHeight="1" x14ac:dyDescent="0.2">
      <c r="A248" s="17"/>
      <c r="B248" s="11"/>
      <c r="C248" s="10"/>
      <c r="D248" s="11"/>
      <c r="E248" s="1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8" customHeight="1" x14ac:dyDescent="0.2">
      <c r="A249" s="17"/>
      <c r="B249" s="11"/>
      <c r="C249" s="10"/>
      <c r="D249" s="11"/>
      <c r="E249" s="1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8" customHeight="1" x14ac:dyDescent="0.2">
      <c r="A250" s="17"/>
      <c r="B250" s="11"/>
      <c r="C250" s="10"/>
      <c r="D250" s="11"/>
      <c r="E250" s="1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8" customHeight="1" x14ac:dyDescent="0.2">
      <c r="A251" s="17"/>
      <c r="B251" s="11"/>
      <c r="C251" s="10"/>
      <c r="D251" s="11"/>
      <c r="E251" s="1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8" customHeight="1" x14ac:dyDescent="0.2">
      <c r="A252" s="17"/>
      <c r="B252" s="11"/>
      <c r="C252" s="10"/>
      <c r="D252" s="11"/>
      <c r="E252" s="1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8" customHeight="1" x14ac:dyDescent="0.2">
      <c r="A253" s="17"/>
      <c r="B253" s="11"/>
      <c r="C253" s="10"/>
      <c r="D253" s="11"/>
      <c r="E253" s="1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8" customHeight="1" x14ac:dyDescent="0.2">
      <c r="A254" s="17"/>
      <c r="B254" s="11"/>
      <c r="C254" s="10"/>
      <c r="D254" s="11"/>
      <c r="E254" s="1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8" customHeight="1" x14ac:dyDescent="0.2">
      <c r="A255" s="17"/>
      <c r="B255" s="11"/>
      <c r="C255" s="10"/>
      <c r="D255" s="11"/>
      <c r="E255" s="1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8" customHeight="1" x14ac:dyDescent="0.2">
      <c r="A256" s="17"/>
      <c r="B256" s="11"/>
      <c r="C256" s="10"/>
      <c r="D256" s="11"/>
      <c r="E256" s="1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8" customHeight="1" x14ac:dyDescent="0.2">
      <c r="A257" s="17"/>
      <c r="B257" s="11"/>
      <c r="C257" s="10"/>
      <c r="D257" s="11"/>
      <c r="E257" s="1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8" customHeight="1" x14ac:dyDescent="0.2">
      <c r="A258" s="17"/>
      <c r="B258" s="11"/>
      <c r="C258" s="10"/>
      <c r="D258" s="11"/>
      <c r="E258" s="1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8" customHeight="1" x14ac:dyDescent="0.2">
      <c r="A259" s="17"/>
      <c r="B259" s="11"/>
      <c r="C259" s="10"/>
      <c r="D259" s="11"/>
      <c r="E259" s="1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8" customHeight="1" x14ac:dyDescent="0.2">
      <c r="A260" s="17"/>
      <c r="B260" s="11"/>
      <c r="C260" s="10"/>
      <c r="D260" s="11"/>
      <c r="E260" s="1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">
      <c r="A261" s="18"/>
      <c r="B261" s="1"/>
      <c r="C261" s="4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">
      <c r="A262" s="18"/>
      <c r="B262" s="1"/>
      <c r="C262" s="4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">
      <c r="A263" s="18"/>
      <c r="B263" s="1"/>
      <c r="C263" s="4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">
      <c r="A264" s="18"/>
      <c r="B264" s="1"/>
      <c r="C264" s="4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">
      <c r="A265" s="18"/>
      <c r="B265" s="1"/>
      <c r="C265" s="4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">
      <c r="A266" s="18"/>
      <c r="B266" s="1"/>
      <c r="C266" s="4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">
      <c r="A267" s="18"/>
      <c r="B267" s="1"/>
      <c r="C267" s="4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">
      <c r="A268" s="18"/>
      <c r="B268" s="1"/>
      <c r="C268" s="4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">
      <c r="A269" s="18"/>
      <c r="B269" s="1"/>
      <c r="C269" s="4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">
      <c r="A270" s="18"/>
      <c r="B270" s="1"/>
      <c r="C270" s="4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">
      <c r="A271" s="18"/>
      <c r="B271" s="1"/>
      <c r="C271" s="4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">
      <c r="A272" s="18"/>
      <c r="B272" s="1"/>
      <c r="C272" s="4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">
      <c r="A273" s="18"/>
      <c r="B273" s="1"/>
      <c r="C273" s="4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">
      <c r="A274" s="18"/>
      <c r="B274" s="1"/>
      <c r="C274" s="4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">
      <c r="A275" s="18"/>
      <c r="B275" s="1"/>
      <c r="C275" s="4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">
      <c r="A276" s="18"/>
      <c r="B276" s="1"/>
      <c r="C276" s="4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">
      <c r="A277" s="18"/>
      <c r="B277" s="1"/>
      <c r="C277" s="4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">
      <c r="A278" s="18"/>
      <c r="B278" s="1"/>
      <c r="C278" s="4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">
      <c r="A279" s="18"/>
      <c r="B279" s="1"/>
      <c r="C279" s="4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">
      <c r="A280" s="18"/>
      <c r="B280" s="1"/>
      <c r="C280" s="4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">
      <c r="A281" s="18"/>
      <c r="B281" s="1"/>
      <c r="C281" s="4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">
      <c r="A282" s="18"/>
      <c r="B282" s="1"/>
      <c r="C282" s="4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">
      <c r="A283" s="18"/>
      <c r="B283" s="1"/>
      <c r="C283" s="4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">
      <c r="A284" s="18"/>
      <c r="B284" s="1"/>
      <c r="C284" s="4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">
      <c r="A285" s="18"/>
      <c r="B285" s="1"/>
      <c r="C285" s="4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">
      <c r="A286" s="18"/>
      <c r="B286" s="1"/>
      <c r="C286" s="4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">
      <c r="A287" s="18"/>
      <c r="B287" s="1"/>
      <c r="C287" s="4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">
      <c r="A288" s="18"/>
      <c r="B288" s="1"/>
      <c r="C288" s="4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">
      <c r="A289" s="18"/>
      <c r="B289" s="1"/>
      <c r="C289" s="4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">
      <c r="A290" s="18"/>
      <c r="B290" s="1"/>
      <c r="C290" s="4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">
      <c r="A291" s="18"/>
      <c r="B291" s="1"/>
      <c r="C291" s="4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">
      <c r="A292" s="18"/>
      <c r="B292" s="1"/>
      <c r="C292" s="4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">
      <c r="A293" s="18"/>
      <c r="B293" s="1"/>
      <c r="C293" s="4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">
      <c r="A294" s="18"/>
      <c r="B294" s="1"/>
      <c r="C294" s="4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">
      <c r="A295" s="18"/>
      <c r="B295" s="1"/>
      <c r="C295" s="4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">
      <c r="A296" s="18"/>
      <c r="B296" s="1"/>
      <c r="C296" s="4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">
      <c r="A297" s="18"/>
      <c r="B297" s="1"/>
      <c r="C297" s="4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">
      <c r="A298" s="18"/>
      <c r="B298" s="1"/>
      <c r="C298" s="4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">
      <c r="A299" s="18"/>
      <c r="B299" s="1"/>
      <c r="C299" s="4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">
      <c r="A300" s="18"/>
      <c r="B300" s="1"/>
      <c r="C300" s="4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">
      <c r="A301" s="18"/>
      <c r="B301" s="1"/>
      <c r="C301" s="4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">
      <c r="A302" s="18"/>
      <c r="B302" s="1"/>
      <c r="C302" s="4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">
      <c r="A303" s="18"/>
      <c r="B303" s="1"/>
      <c r="C303" s="4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">
      <c r="A304" s="18"/>
      <c r="B304" s="1"/>
      <c r="C304" s="4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">
      <c r="A305" s="18"/>
      <c r="B305" s="1"/>
      <c r="C305" s="4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">
      <c r="A306" s="18"/>
      <c r="B306" s="1"/>
      <c r="C306" s="4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">
      <c r="A307" s="18"/>
      <c r="B307" s="1"/>
      <c r="C307" s="4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">
      <c r="A308" s="18"/>
      <c r="B308" s="1"/>
      <c r="C308" s="4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">
      <c r="A309" s="18"/>
      <c r="B309" s="1"/>
      <c r="C309" s="4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">
      <c r="A310" s="18"/>
      <c r="B310" s="1"/>
      <c r="C310" s="4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">
      <c r="A311" s="18"/>
      <c r="B311" s="1"/>
      <c r="C311" s="4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">
      <c r="A312" s="18"/>
      <c r="B312" s="1"/>
      <c r="C312" s="4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">
      <c r="A313" s="18"/>
      <c r="B313" s="1"/>
      <c r="C313" s="4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">
      <c r="A314" s="18"/>
      <c r="B314" s="1"/>
      <c r="C314" s="4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">
      <c r="A315" s="18"/>
      <c r="B315" s="1"/>
      <c r="C315" s="4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">
      <c r="A316" s="18"/>
      <c r="B316" s="1"/>
      <c r="C316" s="4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">
      <c r="A317" s="18"/>
      <c r="B317" s="1"/>
      <c r="C317" s="4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">
      <c r="A318" s="18"/>
      <c r="B318" s="1"/>
      <c r="C318" s="4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">
      <c r="A319" s="18"/>
      <c r="B319" s="1"/>
      <c r="C319" s="4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">
      <c r="A320" s="18"/>
      <c r="B320" s="1"/>
      <c r="C320" s="4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">
      <c r="A321" s="18"/>
      <c r="B321" s="1"/>
      <c r="C321" s="4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">
      <c r="A322" s="18"/>
      <c r="B322" s="1"/>
      <c r="C322" s="4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">
      <c r="A323" s="18"/>
      <c r="B323" s="1"/>
      <c r="C323" s="4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">
      <c r="A324" s="18"/>
      <c r="B324" s="1"/>
      <c r="C324" s="4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">
      <c r="A325" s="18"/>
      <c r="B325" s="1"/>
      <c r="C325" s="4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">
      <c r="A326" s="18"/>
      <c r="B326" s="1"/>
      <c r="C326" s="4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">
      <c r="A327" s="18"/>
      <c r="B327" s="1"/>
      <c r="C327" s="4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">
      <c r="A328" s="18"/>
      <c r="B328" s="1"/>
      <c r="C328" s="4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">
      <c r="A329" s="18"/>
      <c r="B329" s="1"/>
      <c r="C329" s="4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">
      <c r="A330" s="18"/>
      <c r="B330" s="1"/>
      <c r="C330" s="4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">
      <c r="A331" s="18"/>
      <c r="B331" s="1"/>
      <c r="C331" s="4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">
      <c r="A332" s="18"/>
      <c r="B332" s="1"/>
      <c r="C332" s="4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">
      <c r="A333" s="18"/>
      <c r="B333" s="1"/>
      <c r="C333" s="4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">
      <c r="A334" s="18"/>
      <c r="B334" s="1"/>
      <c r="C334" s="4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">
      <c r="A335" s="18"/>
      <c r="B335" s="1"/>
      <c r="C335" s="4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">
      <c r="A336" s="18"/>
      <c r="B336" s="1"/>
      <c r="C336" s="4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">
      <c r="A337" s="18"/>
      <c r="B337" s="1"/>
      <c r="C337" s="4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">
      <c r="A338" s="18"/>
      <c r="B338" s="1"/>
      <c r="C338" s="4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">
      <c r="A339" s="18"/>
      <c r="B339" s="1"/>
      <c r="C339" s="4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">
      <c r="A340" s="18"/>
      <c r="B340" s="1"/>
      <c r="C340" s="4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">
      <c r="A341" s="18"/>
      <c r="B341" s="1"/>
      <c r="C341" s="4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">
      <c r="A342" s="18"/>
      <c r="B342" s="1"/>
      <c r="C342" s="4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">
      <c r="A343" s="18"/>
      <c r="B343" s="1"/>
      <c r="C343" s="4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">
      <c r="A344" s="18"/>
      <c r="B344" s="1"/>
      <c r="C344" s="4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">
      <c r="A345" s="18"/>
      <c r="B345" s="1"/>
      <c r="C345" s="4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">
      <c r="A346" s="18"/>
      <c r="B346" s="1"/>
      <c r="C346" s="4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">
      <c r="A347" s="18"/>
      <c r="B347" s="1"/>
      <c r="C347" s="4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">
      <c r="A348" s="18"/>
      <c r="B348" s="1"/>
      <c r="C348" s="4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">
      <c r="A349" s="18"/>
      <c r="B349" s="1"/>
      <c r="C349" s="4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">
      <c r="A350" s="18"/>
      <c r="B350" s="1"/>
      <c r="C350" s="4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">
      <c r="A351" s="18"/>
      <c r="B351" s="1"/>
      <c r="C351" s="4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">
      <c r="A352" s="18"/>
      <c r="B352" s="1"/>
      <c r="C352" s="4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">
      <c r="A353" s="18"/>
      <c r="B353" s="1"/>
      <c r="C353" s="4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">
      <c r="A354" s="18"/>
      <c r="B354" s="1"/>
      <c r="C354" s="4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">
      <c r="A355" s="18"/>
      <c r="B355" s="1"/>
      <c r="C355" s="4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">
      <c r="A356" s="18"/>
      <c r="B356" s="1"/>
      <c r="C356" s="4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">
      <c r="A357" s="18"/>
      <c r="B357" s="1"/>
      <c r="C357" s="4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">
      <c r="A358" s="18"/>
      <c r="B358" s="1"/>
      <c r="C358" s="4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">
      <c r="A359" s="18"/>
      <c r="B359" s="1"/>
      <c r="C359" s="4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">
      <c r="A360" s="18"/>
      <c r="B360" s="1"/>
      <c r="C360" s="4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">
      <c r="A361" s="18"/>
      <c r="B361" s="1"/>
      <c r="C361" s="4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">
      <c r="A362" s="18"/>
      <c r="B362" s="1"/>
      <c r="C362" s="4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">
      <c r="A363" s="18"/>
      <c r="B363" s="1"/>
      <c r="C363" s="4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">
      <c r="A364" s="18"/>
      <c r="B364" s="1"/>
      <c r="C364" s="4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">
      <c r="A365" s="18"/>
      <c r="B365" s="1"/>
      <c r="C365" s="4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">
      <c r="A366" s="18"/>
      <c r="B366" s="1"/>
      <c r="C366" s="4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">
      <c r="A367" s="18"/>
      <c r="B367" s="1"/>
      <c r="C367" s="4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">
      <c r="A368" s="18"/>
      <c r="B368" s="1"/>
      <c r="C368" s="4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">
      <c r="A369" s="18"/>
      <c r="B369" s="1"/>
      <c r="C369" s="4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">
      <c r="A370" s="18"/>
      <c r="B370" s="1"/>
      <c r="C370" s="4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">
      <c r="A371" s="18"/>
      <c r="B371" s="1"/>
      <c r="C371" s="4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">
      <c r="A372" s="18"/>
      <c r="B372" s="1"/>
      <c r="C372" s="4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">
      <c r="A373" s="18"/>
      <c r="B373" s="1"/>
      <c r="C373" s="4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">
      <c r="A374" s="18"/>
      <c r="B374" s="1"/>
      <c r="C374" s="4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">
      <c r="A375" s="18"/>
      <c r="B375" s="1"/>
      <c r="C375" s="4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">
      <c r="A376" s="18"/>
      <c r="B376" s="1"/>
      <c r="C376" s="4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">
      <c r="A377" s="18"/>
      <c r="B377" s="1"/>
      <c r="C377" s="4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">
      <c r="A378" s="18"/>
      <c r="B378" s="1"/>
      <c r="C378" s="4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">
      <c r="A379" s="18"/>
      <c r="B379" s="1"/>
      <c r="C379" s="4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">
      <c r="A380" s="18"/>
      <c r="B380" s="1"/>
      <c r="C380" s="4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">
      <c r="A381" s="18"/>
      <c r="B381" s="1"/>
      <c r="C381" s="4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">
      <c r="A382" s="18"/>
      <c r="B382" s="1"/>
      <c r="C382" s="4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">
      <c r="A383" s="18"/>
      <c r="B383" s="1"/>
      <c r="C383" s="4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">
      <c r="A384" s="18"/>
      <c r="B384" s="1"/>
      <c r="C384" s="4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">
      <c r="A385" s="18"/>
      <c r="B385" s="1"/>
      <c r="C385" s="4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">
      <c r="A386" s="18"/>
      <c r="B386" s="1"/>
      <c r="C386" s="4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">
      <c r="A387" s="18"/>
      <c r="B387" s="1"/>
      <c r="C387" s="4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">
      <c r="A388" s="18"/>
      <c r="B388" s="1"/>
      <c r="C388" s="4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">
      <c r="A389" s="18"/>
      <c r="B389" s="1"/>
      <c r="C389" s="4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">
      <c r="A390" s="18"/>
      <c r="B390" s="1"/>
      <c r="C390" s="4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">
      <c r="A391" s="18"/>
      <c r="B391" s="1"/>
      <c r="C391" s="4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">
      <c r="A392" s="18"/>
      <c r="B392" s="1"/>
      <c r="C392" s="4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">
      <c r="A393" s="18"/>
      <c r="B393" s="1"/>
      <c r="C393" s="4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">
      <c r="A394" s="18"/>
      <c r="B394" s="1"/>
      <c r="C394" s="4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">
      <c r="A395" s="18"/>
      <c r="B395" s="1"/>
      <c r="C395" s="4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">
      <c r="A396" s="18"/>
      <c r="B396" s="1"/>
      <c r="C396" s="4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">
      <c r="A397" s="18"/>
      <c r="B397" s="1"/>
      <c r="C397" s="4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">
      <c r="A398" s="18"/>
      <c r="B398" s="1"/>
      <c r="C398" s="4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">
      <c r="A399" s="18"/>
      <c r="B399" s="1"/>
      <c r="C399" s="4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">
      <c r="A400" s="18"/>
      <c r="B400" s="1"/>
      <c r="C400" s="4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">
      <c r="A401" s="18"/>
      <c r="B401" s="1"/>
      <c r="C401" s="4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">
      <c r="A402" s="18"/>
      <c r="B402" s="1"/>
      <c r="C402" s="4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">
      <c r="A403" s="18"/>
      <c r="B403" s="1"/>
      <c r="C403" s="4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">
      <c r="A404" s="18"/>
      <c r="B404" s="1"/>
      <c r="C404" s="4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">
      <c r="A405" s="18"/>
      <c r="B405" s="1"/>
      <c r="C405" s="4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">
      <c r="A406" s="18"/>
      <c r="B406" s="1"/>
      <c r="C406" s="4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">
      <c r="A407" s="18"/>
      <c r="B407" s="1"/>
      <c r="C407" s="4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">
      <c r="A408" s="18"/>
      <c r="B408" s="1"/>
      <c r="C408" s="4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">
      <c r="A409" s="18"/>
      <c r="B409" s="1"/>
      <c r="C409" s="4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">
      <c r="A410" s="18"/>
      <c r="B410" s="1"/>
      <c r="C410" s="4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">
      <c r="A411" s="18"/>
      <c r="B411" s="1"/>
      <c r="C411" s="4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">
      <c r="A412" s="18"/>
      <c r="B412" s="1"/>
      <c r="C412" s="4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">
      <c r="A413" s="18"/>
      <c r="B413" s="1"/>
      <c r="C413" s="4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">
      <c r="A414" s="18"/>
      <c r="B414" s="1"/>
      <c r="C414" s="4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">
      <c r="A415" s="18"/>
      <c r="B415" s="1"/>
      <c r="C415" s="4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">
      <c r="A416" s="18"/>
      <c r="B416" s="1"/>
      <c r="C416" s="4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">
      <c r="A417" s="18"/>
      <c r="B417" s="1"/>
      <c r="C417" s="4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">
      <c r="A418" s="18"/>
      <c r="B418" s="1"/>
      <c r="C418" s="4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">
      <c r="A419" s="18"/>
      <c r="B419" s="1"/>
      <c r="C419" s="4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">
      <c r="A420" s="18"/>
      <c r="B420" s="1"/>
      <c r="C420" s="4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">
      <c r="A421" s="18"/>
      <c r="B421" s="1"/>
      <c r="C421" s="4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">
      <c r="A422" s="18"/>
      <c r="B422" s="1"/>
      <c r="C422" s="4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">
      <c r="A423" s="18"/>
      <c r="B423" s="1"/>
      <c r="C423" s="4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">
      <c r="A424" s="18"/>
      <c r="B424" s="1"/>
      <c r="C424" s="4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">
      <c r="A425" s="18"/>
      <c r="B425" s="1"/>
      <c r="C425" s="4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">
      <c r="A426" s="18"/>
      <c r="B426" s="1"/>
      <c r="C426" s="4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">
      <c r="A427" s="18"/>
      <c r="B427" s="1"/>
      <c r="C427" s="4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">
      <c r="A428" s="18"/>
      <c r="B428" s="1"/>
      <c r="C428" s="4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">
      <c r="A429" s="18"/>
      <c r="B429" s="1"/>
      <c r="C429" s="4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">
      <c r="A430" s="18"/>
      <c r="B430" s="1"/>
      <c r="C430" s="4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">
      <c r="A431" s="18"/>
      <c r="B431" s="1"/>
      <c r="C431" s="4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">
      <c r="A432" s="18"/>
      <c r="B432" s="1"/>
      <c r="C432" s="4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">
      <c r="A433" s="18"/>
      <c r="B433" s="1"/>
      <c r="C433" s="4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">
      <c r="A434" s="18"/>
      <c r="B434" s="1"/>
      <c r="C434" s="4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">
      <c r="A435" s="18"/>
      <c r="B435" s="1"/>
      <c r="C435" s="4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">
      <c r="A436" s="18"/>
      <c r="B436" s="1"/>
      <c r="C436" s="4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">
      <c r="A437" s="18"/>
      <c r="B437" s="1"/>
      <c r="C437" s="4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">
      <c r="A438" s="18"/>
      <c r="B438" s="1"/>
      <c r="C438" s="4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">
      <c r="A439" s="18"/>
      <c r="B439" s="1"/>
      <c r="C439" s="4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">
      <c r="A440" s="18"/>
      <c r="B440" s="1"/>
      <c r="C440" s="4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">
      <c r="A441" s="18"/>
      <c r="B441" s="1"/>
      <c r="C441" s="4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">
      <c r="A442" s="18"/>
      <c r="B442" s="1"/>
      <c r="C442" s="4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">
      <c r="A443" s="18"/>
      <c r="B443" s="1"/>
      <c r="C443" s="4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">
      <c r="A444" s="18"/>
      <c r="B444" s="1"/>
      <c r="C444" s="4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">
      <c r="A445" s="18"/>
      <c r="B445" s="1"/>
      <c r="C445" s="4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">
      <c r="A446" s="18"/>
      <c r="B446" s="1"/>
      <c r="C446" s="4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">
      <c r="A447" s="18"/>
      <c r="B447" s="1"/>
      <c r="C447" s="4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">
      <c r="A448" s="18"/>
      <c r="B448" s="1"/>
      <c r="C448" s="4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">
      <c r="A449" s="18"/>
      <c r="B449" s="1"/>
      <c r="C449" s="4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">
      <c r="A450" s="18"/>
      <c r="B450" s="1"/>
      <c r="C450" s="4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">
      <c r="A451" s="18"/>
      <c r="B451" s="1"/>
      <c r="C451" s="4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">
      <c r="A452" s="18"/>
      <c r="B452" s="1"/>
      <c r="C452" s="4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">
      <c r="A453" s="18"/>
      <c r="B453" s="1"/>
      <c r="C453" s="4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">
      <c r="A454" s="18"/>
      <c r="B454" s="1"/>
      <c r="C454" s="4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">
      <c r="A455" s="18"/>
      <c r="B455" s="1"/>
      <c r="C455" s="4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">
      <c r="A456" s="18"/>
      <c r="B456" s="1"/>
      <c r="C456" s="4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">
      <c r="A457" s="18"/>
      <c r="B457" s="1"/>
      <c r="C457" s="4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">
      <c r="A458" s="18"/>
      <c r="B458" s="1"/>
      <c r="C458" s="4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">
      <c r="A459" s="18"/>
      <c r="B459" s="1"/>
      <c r="C459" s="4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">
      <c r="A460" s="18"/>
      <c r="B460" s="1"/>
      <c r="C460" s="4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">
      <c r="A461" s="18"/>
      <c r="B461" s="1"/>
      <c r="C461" s="4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">
      <c r="A462" s="18"/>
      <c r="B462" s="1"/>
      <c r="C462" s="4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">
      <c r="A463" s="18"/>
      <c r="B463" s="1"/>
      <c r="C463" s="4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">
      <c r="A464" s="18"/>
      <c r="B464" s="1"/>
      <c r="C464" s="4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">
      <c r="A465" s="18"/>
      <c r="B465" s="1"/>
      <c r="C465" s="4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">
      <c r="A466" s="18"/>
      <c r="B466" s="1"/>
      <c r="C466" s="4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">
      <c r="A467" s="18"/>
      <c r="B467" s="1"/>
      <c r="C467" s="4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">
      <c r="A468" s="18"/>
      <c r="B468" s="1"/>
      <c r="C468" s="4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">
      <c r="A469" s="18"/>
      <c r="B469" s="1"/>
      <c r="C469" s="4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">
      <c r="A470" s="18"/>
      <c r="B470" s="1"/>
      <c r="C470" s="4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">
      <c r="A471" s="18"/>
      <c r="B471" s="1"/>
      <c r="C471" s="4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">
      <c r="A472" s="18"/>
      <c r="B472" s="1"/>
      <c r="C472" s="4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">
      <c r="A473" s="18"/>
      <c r="B473" s="1"/>
      <c r="C473" s="4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">
      <c r="A474" s="18"/>
      <c r="B474" s="1"/>
      <c r="C474" s="4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">
      <c r="A475" s="18"/>
      <c r="B475" s="1"/>
      <c r="C475" s="4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">
      <c r="A476" s="18"/>
      <c r="B476" s="1"/>
      <c r="C476" s="4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">
      <c r="A477" s="18"/>
      <c r="B477" s="1"/>
      <c r="C477" s="4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">
      <c r="A478" s="18"/>
      <c r="B478" s="1"/>
      <c r="C478" s="4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">
      <c r="A479" s="18"/>
      <c r="B479" s="1"/>
      <c r="C479" s="4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">
      <c r="A480" s="18"/>
      <c r="B480" s="1"/>
      <c r="C480" s="4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">
      <c r="A481" s="18"/>
      <c r="B481" s="1"/>
      <c r="C481" s="4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">
      <c r="A482" s="18"/>
      <c r="B482" s="1"/>
      <c r="C482" s="4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">
      <c r="A483" s="18"/>
      <c r="B483" s="1"/>
      <c r="C483" s="4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">
      <c r="A484" s="18"/>
      <c r="B484" s="1"/>
      <c r="C484" s="4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">
      <c r="A485" s="18"/>
      <c r="B485" s="1"/>
      <c r="C485" s="4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">
      <c r="A486" s="18"/>
      <c r="B486" s="1"/>
      <c r="C486" s="4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">
      <c r="A487" s="18"/>
      <c r="B487" s="1"/>
      <c r="C487" s="4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">
      <c r="A488" s="18"/>
      <c r="B488" s="1"/>
      <c r="C488" s="4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">
      <c r="A489" s="18"/>
      <c r="B489" s="1"/>
      <c r="C489" s="4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">
      <c r="A490" s="18"/>
      <c r="B490" s="1"/>
      <c r="C490" s="4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">
      <c r="A491" s="18"/>
      <c r="B491" s="1"/>
      <c r="C491" s="4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">
      <c r="A492" s="18"/>
      <c r="B492" s="1"/>
      <c r="C492" s="4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">
      <c r="A493" s="18"/>
      <c r="B493" s="1"/>
      <c r="C493" s="4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">
      <c r="A494" s="18"/>
      <c r="B494" s="1"/>
      <c r="C494" s="4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">
      <c r="A495" s="18"/>
      <c r="B495" s="1"/>
      <c r="C495" s="4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">
      <c r="A496" s="18"/>
      <c r="B496" s="1"/>
      <c r="C496" s="4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">
      <c r="A497" s="18"/>
      <c r="B497" s="1"/>
      <c r="C497" s="4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">
      <c r="A498" s="18"/>
      <c r="B498" s="1"/>
      <c r="C498" s="4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">
      <c r="A499" s="18"/>
      <c r="B499" s="1"/>
      <c r="C499" s="4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">
      <c r="A500" s="18"/>
      <c r="B500" s="1"/>
      <c r="C500" s="4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">
      <c r="A501" s="18"/>
      <c r="B501" s="1"/>
      <c r="C501" s="4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">
      <c r="A502" s="18"/>
      <c r="B502" s="1"/>
      <c r="C502" s="4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">
      <c r="A503" s="18"/>
      <c r="B503" s="1"/>
      <c r="C503" s="4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">
      <c r="A504" s="18"/>
      <c r="B504" s="1"/>
      <c r="C504" s="4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">
      <c r="A505" s="18"/>
      <c r="B505" s="1"/>
      <c r="C505" s="4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">
      <c r="A506" s="18"/>
      <c r="B506" s="1"/>
      <c r="C506" s="4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">
      <c r="A507" s="18"/>
      <c r="B507" s="1"/>
      <c r="C507" s="4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">
      <c r="A508" s="18"/>
      <c r="B508" s="1"/>
      <c r="C508" s="4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">
      <c r="A509" s="18"/>
      <c r="B509" s="1"/>
      <c r="C509" s="4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">
      <c r="A510" s="18"/>
      <c r="B510" s="1"/>
      <c r="C510" s="4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">
      <c r="A511" s="18"/>
      <c r="B511" s="1"/>
      <c r="C511" s="4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">
      <c r="A512" s="18"/>
      <c r="B512" s="1"/>
      <c r="C512" s="4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">
      <c r="A513" s="18"/>
      <c r="B513" s="1"/>
      <c r="C513" s="4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">
      <c r="A514" s="18"/>
      <c r="B514" s="1"/>
      <c r="C514" s="4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">
      <c r="A515" s="18"/>
      <c r="B515" s="1"/>
      <c r="C515" s="4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">
      <c r="A516" s="18"/>
      <c r="B516" s="1"/>
      <c r="C516" s="4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">
      <c r="A517" s="18"/>
      <c r="B517" s="1"/>
      <c r="C517" s="4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">
      <c r="A518" s="18"/>
      <c r="B518" s="1"/>
      <c r="C518" s="4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">
      <c r="A519" s="18"/>
      <c r="B519" s="1"/>
      <c r="C519" s="4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">
      <c r="A520" s="18"/>
      <c r="B520" s="1"/>
      <c r="C520" s="4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">
      <c r="A521" s="18"/>
      <c r="B521" s="1"/>
      <c r="C521" s="4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">
      <c r="A522" s="18"/>
      <c r="B522" s="1"/>
      <c r="C522" s="4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">
      <c r="A523" s="18"/>
      <c r="B523" s="1"/>
      <c r="C523" s="4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">
      <c r="A524" s="18"/>
      <c r="B524" s="1"/>
      <c r="C524" s="4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">
      <c r="A525" s="18"/>
      <c r="B525" s="1"/>
      <c r="C525" s="4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">
      <c r="A526" s="18"/>
      <c r="B526" s="1"/>
      <c r="C526" s="4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">
      <c r="A527" s="18"/>
      <c r="B527" s="1"/>
      <c r="C527" s="4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">
      <c r="A528" s="18"/>
      <c r="B528" s="1"/>
      <c r="C528" s="4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">
      <c r="A529" s="18"/>
      <c r="B529" s="1"/>
      <c r="C529" s="4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">
      <c r="A530" s="18"/>
      <c r="B530" s="1"/>
      <c r="C530" s="4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">
      <c r="A531" s="18"/>
      <c r="B531" s="1"/>
      <c r="C531" s="4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">
      <c r="A532" s="18"/>
      <c r="B532" s="1"/>
      <c r="C532" s="4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">
      <c r="A533" s="18"/>
      <c r="B533" s="1"/>
      <c r="C533" s="4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">
      <c r="A534" s="18"/>
      <c r="B534" s="1"/>
      <c r="C534" s="4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">
      <c r="A535" s="18"/>
      <c r="B535" s="1"/>
      <c r="C535" s="4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">
      <c r="A536" s="18"/>
      <c r="B536" s="1"/>
      <c r="C536" s="4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">
      <c r="A537" s="18"/>
      <c r="B537" s="1"/>
      <c r="C537" s="4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">
      <c r="A538" s="18"/>
      <c r="B538" s="1"/>
      <c r="C538" s="4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">
      <c r="A539" s="18"/>
      <c r="B539" s="1"/>
      <c r="C539" s="4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">
      <c r="A540" s="18"/>
      <c r="B540" s="1"/>
      <c r="C540" s="4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">
      <c r="A541" s="18"/>
      <c r="B541" s="1"/>
      <c r="C541" s="4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">
      <c r="A542" s="18"/>
      <c r="B542" s="1"/>
      <c r="C542" s="4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">
      <c r="A543" s="18"/>
      <c r="B543" s="1"/>
      <c r="C543" s="4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">
      <c r="A544" s="18"/>
      <c r="B544" s="1"/>
      <c r="C544" s="4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">
      <c r="A545" s="18"/>
      <c r="B545" s="1"/>
      <c r="C545" s="4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">
      <c r="A546" s="18"/>
      <c r="B546" s="1"/>
      <c r="C546" s="4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">
      <c r="A547" s="18"/>
      <c r="B547" s="1"/>
      <c r="C547" s="4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">
      <c r="A548" s="18"/>
      <c r="B548" s="1"/>
      <c r="C548" s="4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">
      <c r="A549" s="18"/>
      <c r="B549" s="1"/>
      <c r="C549" s="4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">
      <c r="A550" s="18"/>
      <c r="B550" s="1"/>
      <c r="C550" s="4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">
      <c r="A551" s="18"/>
      <c r="B551" s="1"/>
      <c r="C551" s="4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">
      <c r="A552" s="18"/>
      <c r="B552" s="1"/>
      <c r="C552" s="4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">
      <c r="A553" s="18"/>
      <c r="B553" s="1"/>
      <c r="C553" s="4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">
      <c r="A554" s="18"/>
      <c r="B554" s="1"/>
      <c r="C554" s="4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">
      <c r="A555" s="18"/>
      <c r="B555" s="1"/>
      <c r="C555" s="4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">
      <c r="A556" s="18"/>
      <c r="B556" s="1"/>
      <c r="C556" s="4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">
      <c r="A557" s="18"/>
      <c r="B557" s="1"/>
      <c r="C557" s="4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">
      <c r="A558" s="18"/>
      <c r="B558" s="1"/>
      <c r="C558" s="4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">
      <c r="A559" s="18"/>
      <c r="B559" s="1"/>
      <c r="C559" s="4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">
      <c r="A560" s="18"/>
      <c r="B560" s="1"/>
      <c r="C560" s="4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">
      <c r="A561" s="18"/>
      <c r="B561" s="1"/>
      <c r="C561" s="4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">
      <c r="A562" s="18"/>
      <c r="B562" s="1"/>
      <c r="C562" s="4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">
      <c r="A563" s="18"/>
      <c r="B563" s="1"/>
      <c r="C563" s="4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">
      <c r="A564" s="18"/>
      <c r="B564" s="1"/>
      <c r="C564" s="4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">
      <c r="A565" s="18"/>
      <c r="B565" s="1"/>
      <c r="C565" s="4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">
      <c r="A566" s="18"/>
      <c r="B566" s="1"/>
      <c r="C566" s="4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">
      <c r="A567" s="18"/>
      <c r="B567" s="1"/>
      <c r="C567" s="4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">
      <c r="A568" s="18"/>
      <c r="B568" s="1"/>
      <c r="C568" s="4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">
      <c r="A569" s="18"/>
      <c r="B569" s="1"/>
      <c r="C569" s="4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">
      <c r="A570" s="18"/>
      <c r="B570" s="1"/>
      <c r="C570" s="4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">
      <c r="A571" s="18"/>
      <c r="B571" s="1"/>
      <c r="C571" s="4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">
      <c r="A572" s="18"/>
      <c r="B572" s="1"/>
      <c r="C572" s="4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">
      <c r="A573" s="18"/>
      <c r="B573" s="1"/>
      <c r="C573" s="4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">
      <c r="A574" s="18"/>
      <c r="B574" s="1"/>
      <c r="C574" s="4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">
      <c r="A575" s="18"/>
      <c r="B575" s="1"/>
      <c r="C575" s="4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">
      <c r="A576" s="18"/>
      <c r="B576" s="1"/>
      <c r="C576" s="4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">
      <c r="A577" s="18"/>
      <c r="B577" s="1"/>
      <c r="C577" s="4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">
      <c r="A578" s="18"/>
      <c r="B578" s="1"/>
      <c r="C578" s="4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">
      <c r="A579" s="18"/>
      <c r="B579" s="1"/>
      <c r="C579" s="4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">
      <c r="A580" s="18"/>
      <c r="B580" s="1"/>
      <c r="C580" s="4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">
      <c r="A581" s="18"/>
      <c r="B581" s="1"/>
      <c r="C581" s="4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">
      <c r="A582" s="18"/>
      <c r="B582" s="1"/>
      <c r="C582" s="4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">
      <c r="A583" s="18"/>
      <c r="B583" s="1"/>
      <c r="C583" s="4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">
      <c r="A584" s="18"/>
      <c r="B584" s="1"/>
      <c r="C584" s="4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">
      <c r="A585" s="18"/>
      <c r="B585" s="1"/>
      <c r="C585" s="4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">
      <c r="A586" s="18"/>
      <c r="B586" s="1"/>
      <c r="C586" s="4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">
      <c r="A587" s="18"/>
      <c r="B587" s="1"/>
      <c r="C587" s="4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">
      <c r="A588" s="18"/>
      <c r="B588" s="1"/>
      <c r="C588" s="4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">
      <c r="A589" s="18"/>
      <c r="B589" s="1"/>
      <c r="C589" s="4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">
      <c r="A590" s="18"/>
      <c r="B590" s="1"/>
      <c r="C590" s="4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">
      <c r="A591" s="18"/>
      <c r="B591" s="1"/>
      <c r="C591" s="4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">
      <c r="A592" s="18"/>
      <c r="B592" s="1"/>
      <c r="C592" s="4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">
      <c r="A593" s="18"/>
      <c r="B593" s="1"/>
      <c r="C593" s="4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">
      <c r="A594" s="18"/>
      <c r="B594" s="1"/>
      <c r="C594" s="4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">
      <c r="A595" s="18"/>
      <c r="B595" s="1"/>
      <c r="C595" s="4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">
      <c r="A596" s="18"/>
      <c r="B596" s="1"/>
      <c r="C596" s="4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">
      <c r="A597" s="18"/>
      <c r="B597" s="1"/>
      <c r="C597" s="4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">
      <c r="A598" s="18"/>
      <c r="B598" s="1"/>
      <c r="C598" s="4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">
      <c r="A599" s="18"/>
      <c r="B599" s="1"/>
      <c r="C599" s="4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">
      <c r="A600" s="18"/>
      <c r="B600" s="1"/>
      <c r="C600" s="4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">
      <c r="A601" s="18"/>
      <c r="B601" s="1"/>
      <c r="C601" s="4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">
      <c r="A602" s="18"/>
      <c r="B602" s="1"/>
      <c r="C602" s="4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">
      <c r="A603" s="18"/>
      <c r="B603" s="1"/>
      <c r="C603" s="4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">
      <c r="A604" s="18"/>
      <c r="B604" s="1"/>
      <c r="C604" s="4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">
      <c r="A605" s="18"/>
      <c r="B605" s="1"/>
      <c r="C605" s="4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">
      <c r="A606" s="18"/>
      <c r="B606" s="1"/>
      <c r="C606" s="4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">
      <c r="A607" s="18"/>
      <c r="B607" s="1"/>
      <c r="C607" s="4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">
      <c r="A608" s="18"/>
      <c r="B608" s="1"/>
      <c r="C608" s="4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">
      <c r="A609" s="18"/>
      <c r="B609" s="1"/>
      <c r="C609" s="4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">
      <c r="A610" s="18"/>
      <c r="B610" s="1"/>
      <c r="C610" s="4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">
      <c r="A611" s="18"/>
      <c r="B611" s="1"/>
      <c r="C611" s="4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">
      <c r="A612" s="18"/>
      <c r="B612" s="1"/>
      <c r="C612" s="4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">
      <c r="A613" s="18"/>
      <c r="B613" s="1"/>
      <c r="C613" s="4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">
      <c r="A614" s="18"/>
      <c r="B614" s="1"/>
      <c r="C614" s="4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">
      <c r="A615" s="18"/>
      <c r="B615" s="1"/>
      <c r="C615" s="4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">
      <c r="A616" s="18"/>
      <c r="B616" s="1"/>
      <c r="C616" s="4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">
      <c r="A617" s="18"/>
      <c r="B617" s="1"/>
      <c r="C617" s="4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">
      <c r="A618" s="18"/>
      <c r="B618" s="1"/>
      <c r="C618" s="4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">
      <c r="A619" s="18"/>
      <c r="B619" s="1"/>
      <c r="C619" s="4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">
      <c r="A620" s="18"/>
      <c r="B620" s="1"/>
      <c r="C620" s="4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">
      <c r="A621" s="18"/>
      <c r="B621" s="1"/>
      <c r="C621" s="4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">
      <c r="A622" s="18"/>
      <c r="B622" s="1"/>
      <c r="C622" s="4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">
      <c r="A623" s="18"/>
      <c r="B623" s="1"/>
      <c r="C623" s="4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">
      <c r="A624" s="18"/>
      <c r="B624" s="1"/>
      <c r="C624" s="4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">
      <c r="A625" s="18"/>
      <c r="B625" s="1"/>
      <c r="C625" s="4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">
      <c r="A626" s="18"/>
      <c r="B626" s="1"/>
      <c r="C626" s="4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">
      <c r="A627" s="18"/>
      <c r="B627" s="1"/>
      <c r="C627" s="4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">
      <c r="A628" s="18"/>
      <c r="B628" s="1"/>
      <c r="C628" s="4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">
      <c r="A629" s="18"/>
      <c r="B629" s="1"/>
      <c r="C629" s="4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">
      <c r="A630" s="18"/>
      <c r="B630" s="1"/>
      <c r="C630" s="4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">
      <c r="A631" s="18"/>
      <c r="B631" s="1"/>
      <c r="C631" s="4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">
      <c r="A632" s="18"/>
      <c r="B632" s="1"/>
      <c r="C632" s="4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">
      <c r="A633" s="18"/>
      <c r="B633" s="1"/>
      <c r="C633" s="4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">
      <c r="A634" s="18"/>
      <c r="B634" s="1"/>
      <c r="C634" s="4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">
      <c r="A635" s="18"/>
      <c r="B635" s="1"/>
      <c r="C635" s="4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">
      <c r="A636" s="18"/>
      <c r="B636" s="1"/>
      <c r="C636" s="4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">
      <c r="A637" s="18"/>
      <c r="B637" s="1"/>
      <c r="C637" s="4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">
      <c r="A638" s="18"/>
      <c r="B638" s="1"/>
      <c r="C638" s="4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">
      <c r="A639" s="18"/>
      <c r="B639" s="1"/>
      <c r="C639" s="4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">
      <c r="A640" s="18"/>
      <c r="B640" s="1"/>
      <c r="C640" s="4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">
      <c r="A641" s="18"/>
      <c r="B641" s="1"/>
      <c r="C641" s="4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">
      <c r="A642" s="18"/>
      <c r="B642" s="1"/>
      <c r="C642" s="4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">
      <c r="A643" s="18"/>
      <c r="B643" s="1"/>
      <c r="C643" s="4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">
      <c r="A644" s="18"/>
      <c r="B644" s="1"/>
      <c r="C644" s="4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">
      <c r="A645" s="18"/>
      <c r="B645" s="1"/>
      <c r="C645" s="4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">
      <c r="A646" s="18"/>
      <c r="B646" s="1"/>
      <c r="C646" s="4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">
      <c r="A647" s="18"/>
      <c r="B647" s="1"/>
      <c r="C647" s="4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">
      <c r="A648" s="18"/>
      <c r="B648" s="1"/>
      <c r="C648" s="4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">
      <c r="A649" s="18"/>
      <c r="B649" s="1"/>
      <c r="C649" s="4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">
      <c r="A650" s="18"/>
      <c r="B650" s="1"/>
      <c r="C650" s="4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">
      <c r="A651" s="18"/>
      <c r="B651" s="1"/>
      <c r="C651" s="4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">
      <c r="A652" s="18"/>
      <c r="B652" s="1"/>
      <c r="C652" s="4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">
      <c r="A653" s="18"/>
      <c r="B653" s="1"/>
      <c r="C653" s="4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">
      <c r="A654" s="18"/>
      <c r="B654" s="1"/>
      <c r="C654" s="4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">
      <c r="A655" s="18"/>
      <c r="B655" s="1"/>
      <c r="C655" s="4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">
      <c r="A656" s="18"/>
      <c r="B656" s="1"/>
      <c r="C656" s="4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">
      <c r="A657" s="18"/>
      <c r="B657" s="1"/>
      <c r="C657" s="4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">
      <c r="A658" s="18"/>
      <c r="B658" s="1"/>
      <c r="C658" s="4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">
      <c r="A659" s="18"/>
      <c r="B659" s="1"/>
      <c r="C659" s="4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">
      <c r="A660" s="18"/>
      <c r="B660" s="1"/>
      <c r="C660" s="4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">
      <c r="A661" s="18"/>
      <c r="B661" s="1"/>
      <c r="C661" s="4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">
      <c r="A662" s="18"/>
      <c r="B662" s="1"/>
      <c r="C662" s="4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">
      <c r="A663" s="18"/>
      <c r="B663" s="1"/>
      <c r="C663" s="4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">
      <c r="A664" s="18"/>
      <c r="B664" s="1"/>
      <c r="C664" s="4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">
      <c r="A665" s="18"/>
      <c r="B665" s="1"/>
      <c r="C665" s="4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">
      <c r="A666" s="18"/>
      <c r="B666" s="1"/>
      <c r="C666" s="4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">
      <c r="A667" s="18"/>
      <c r="B667" s="1"/>
      <c r="C667" s="4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">
      <c r="A668" s="18"/>
      <c r="B668" s="1"/>
      <c r="C668" s="4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">
      <c r="A669" s="18"/>
      <c r="B669" s="1"/>
      <c r="C669" s="4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">
      <c r="A670" s="18"/>
      <c r="B670" s="1"/>
      <c r="C670" s="4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">
      <c r="A671" s="18"/>
      <c r="B671" s="1"/>
      <c r="C671" s="4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">
      <c r="A672" s="18"/>
      <c r="B672" s="1"/>
      <c r="C672" s="4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">
      <c r="A673" s="18"/>
      <c r="B673" s="1"/>
      <c r="C673" s="4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">
      <c r="A674" s="18"/>
      <c r="B674" s="1"/>
      <c r="C674" s="4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">
      <c r="A675" s="18"/>
      <c r="B675" s="1"/>
      <c r="C675" s="4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">
      <c r="A676" s="18"/>
      <c r="B676" s="1"/>
      <c r="C676" s="4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">
      <c r="A677" s="18"/>
      <c r="B677" s="1"/>
      <c r="C677" s="4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">
      <c r="A678" s="18"/>
      <c r="B678" s="1"/>
      <c r="C678" s="4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">
      <c r="A679" s="18"/>
      <c r="B679" s="1"/>
      <c r="C679" s="4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">
      <c r="A680" s="18"/>
      <c r="B680" s="1"/>
      <c r="C680" s="4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">
      <c r="A681" s="18"/>
      <c r="B681" s="1"/>
      <c r="C681" s="4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">
      <c r="A682" s="18"/>
      <c r="B682" s="1"/>
      <c r="C682" s="4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">
      <c r="A683" s="18"/>
      <c r="B683" s="1"/>
      <c r="C683" s="4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">
      <c r="A684" s="18"/>
      <c r="B684" s="1"/>
      <c r="C684" s="4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">
      <c r="A685" s="18"/>
      <c r="B685" s="1"/>
      <c r="C685" s="4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">
      <c r="A686" s="18"/>
      <c r="B686" s="1"/>
      <c r="C686" s="4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">
      <c r="A687" s="18"/>
      <c r="B687" s="1"/>
      <c r="C687" s="4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">
      <c r="A688" s="18"/>
      <c r="B688" s="1"/>
      <c r="C688" s="4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">
      <c r="A689" s="18"/>
      <c r="B689" s="1"/>
      <c r="C689" s="4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">
      <c r="A690" s="18"/>
      <c r="B690" s="1"/>
      <c r="C690" s="4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">
      <c r="A691" s="18"/>
      <c r="B691" s="1"/>
      <c r="C691" s="4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">
      <c r="A692" s="18"/>
      <c r="B692" s="1"/>
      <c r="C692" s="4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">
      <c r="A693" s="18"/>
      <c r="B693" s="1"/>
      <c r="C693" s="4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">
      <c r="A694" s="18"/>
      <c r="B694" s="1"/>
      <c r="C694" s="4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">
      <c r="A695" s="18"/>
      <c r="B695" s="1"/>
      <c r="C695" s="4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">
      <c r="A696" s="18"/>
      <c r="B696" s="1"/>
      <c r="C696" s="4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">
      <c r="A697" s="18"/>
      <c r="B697" s="1"/>
      <c r="C697" s="4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">
      <c r="A698" s="18"/>
      <c r="B698" s="1"/>
      <c r="C698" s="4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">
      <c r="A699" s="18"/>
      <c r="B699" s="1"/>
      <c r="C699" s="4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">
      <c r="A700" s="18"/>
      <c r="B700" s="1"/>
      <c r="C700" s="4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">
      <c r="A701" s="18"/>
      <c r="B701" s="1"/>
      <c r="C701" s="4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">
      <c r="A702" s="18"/>
      <c r="B702" s="1"/>
      <c r="C702" s="4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">
      <c r="A703" s="18"/>
      <c r="B703" s="1"/>
      <c r="C703" s="4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">
      <c r="A704" s="18"/>
      <c r="B704" s="1"/>
      <c r="C704" s="4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">
      <c r="A705" s="18"/>
      <c r="B705" s="1"/>
      <c r="C705" s="4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">
      <c r="A706" s="18"/>
      <c r="B706" s="1"/>
      <c r="C706" s="4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">
      <c r="A707" s="18"/>
      <c r="B707" s="1"/>
      <c r="C707" s="4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">
      <c r="A708" s="18"/>
      <c r="B708" s="1"/>
      <c r="C708" s="4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">
      <c r="A709" s="18"/>
      <c r="B709" s="1"/>
      <c r="C709" s="4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">
      <c r="A710" s="18"/>
      <c r="B710" s="1"/>
      <c r="C710" s="4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">
      <c r="A711" s="18"/>
      <c r="B711" s="1"/>
      <c r="C711" s="4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">
      <c r="A712" s="18"/>
      <c r="B712" s="1"/>
      <c r="C712" s="4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">
      <c r="A713" s="18"/>
      <c r="B713" s="1"/>
      <c r="C713" s="4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">
      <c r="A714" s="18"/>
      <c r="B714" s="1"/>
      <c r="C714" s="4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">
      <c r="A715" s="18"/>
      <c r="B715" s="1"/>
      <c r="C715" s="4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">
      <c r="A716" s="18"/>
      <c r="B716" s="1"/>
      <c r="C716" s="4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">
      <c r="A717" s="18"/>
      <c r="B717" s="1"/>
      <c r="C717" s="4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">
      <c r="A718" s="18"/>
      <c r="B718" s="1"/>
      <c r="C718" s="4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">
      <c r="A719" s="18"/>
      <c r="B719" s="1"/>
      <c r="C719" s="4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">
      <c r="A720" s="18"/>
      <c r="B720" s="1"/>
      <c r="C720" s="4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">
      <c r="A721" s="18"/>
      <c r="B721" s="1"/>
      <c r="C721" s="4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">
      <c r="A722" s="18"/>
      <c r="B722" s="1"/>
      <c r="C722" s="4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">
      <c r="A723" s="18"/>
      <c r="B723" s="1"/>
      <c r="C723" s="4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">
      <c r="A724" s="18"/>
      <c r="B724" s="1"/>
      <c r="C724" s="4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">
      <c r="A725" s="18"/>
      <c r="B725" s="1"/>
      <c r="C725" s="4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">
      <c r="A726" s="18"/>
      <c r="B726" s="1"/>
      <c r="C726" s="4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">
      <c r="A727" s="18"/>
      <c r="B727" s="1"/>
      <c r="C727" s="4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">
      <c r="A728" s="18"/>
      <c r="B728" s="1"/>
      <c r="C728" s="4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">
      <c r="A729" s="18"/>
      <c r="B729" s="1"/>
      <c r="C729" s="4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">
      <c r="A730" s="18"/>
      <c r="B730" s="1"/>
      <c r="C730" s="4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">
      <c r="A731" s="18"/>
      <c r="B731" s="1"/>
      <c r="C731" s="4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">
      <c r="A732" s="18"/>
      <c r="B732" s="1"/>
      <c r="C732" s="4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">
      <c r="A733" s="18"/>
      <c r="B733" s="1"/>
      <c r="C733" s="4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">
      <c r="A734" s="18"/>
      <c r="B734" s="1"/>
      <c r="C734" s="4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">
      <c r="A735" s="18"/>
      <c r="B735" s="1"/>
      <c r="C735" s="4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">
      <c r="A736" s="18"/>
      <c r="B736" s="1"/>
      <c r="C736" s="4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">
      <c r="A737" s="18"/>
      <c r="B737" s="1"/>
      <c r="C737" s="4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">
      <c r="A738" s="18"/>
      <c r="B738" s="1"/>
      <c r="C738" s="4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">
      <c r="A739" s="18"/>
      <c r="B739" s="1"/>
      <c r="C739" s="4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">
      <c r="A740" s="18"/>
      <c r="B740" s="1"/>
      <c r="C740" s="4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">
      <c r="A741" s="18"/>
      <c r="B741" s="1"/>
      <c r="C741" s="4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">
      <c r="A742" s="18"/>
      <c r="B742" s="1"/>
      <c r="C742" s="4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">
      <c r="A743" s="18"/>
      <c r="B743" s="1"/>
      <c r="C743" s="4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">
      <c r="A744" s="18"/>
      <c r="B744" s="1"/>
      <c r="C744" s="4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">
      <c r="A745" s="18"/>
      <c r="B745" s="1"/>
      <c r="C745" s="4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">
      <c r="A746" s="18"/>
      <c r="B746" s="1"/>
      <c r="C746" s="4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">
      <c r="A747" s="18"/>
      <c r="B747" s="1"/>
      <c r="C747" s="4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">
      <c r="A748" s="18"/>
      <c r="B748" s="1"/>
      <c r="C748" s="4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">
      <c r="A749" s="18"/>
      <c r="B749" s="1"/>
      <c r="C749" s="4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">
      <c r="A750" s="18"/>
      <c r="B750" s="1"/>
      <c r="C750" s="4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">
      <c r="A751" s="18"/>
      <c r="B751" s="1"/>
      <c r="C751" s="4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">
      <c r="A752" s="18"/>
      <c r="B752" s="1"/>
      <c r="C752" s="4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">
      <c r="A753" s="18"/>
      <c r="B753" s="1"/>
      <c r="C753" s="4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">
      <c r="A754" s="18"/>
      <c r="B754" s="1"/>
      <c r="C754" s="4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">
      <c r="A755" s="18"/>
      <c r="B755" s="1"/>
      <c r="C755" s="4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">
      <c r="A756" s="18"/>
      <c r="B756" s="1"/>
      <c r="C756" s="4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">
      <c r="A757" s="18"/>
      <c r="B757" s="1"/>
      <c r="C757" s="4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">
      <c r="A758" s="18"/>
      <c r="B758" s="1"/>
      <c r="C758" s="4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">
      <c r="A759" s="18"/>
      <c r="B759" s="1"/>
      <c r="C759" s="4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">
      <c r="A760" s="18"/>
      <c r="B760" s="1"/>
      <c r="C760" s="4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">
      <c r="A761" s="18"/>
      <c r="B761" s="1"/>
      <c r="C761" s="4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">
      <c r="A762" s="18"/>
      <c r="B762" s="1"/>
      <c r="C762" s="4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">
      <c r="A763" s="18"/>
      <c r="B763" s="1"/>
      <c r="C763" s="4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">
      <c r="A764" s="18"/>
      <c r="B764" s="1"/>
      <c r="C764" s="4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">
      <c r="A765" s="18"/>
      <c r="B765" s="1"/>
      <c r="C765" s="4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">
      <c r="A766" s="18"/>
      <c r="B766" s="1"/>
      <c r="C766" s="4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">
      <c r="A767" s="18"/>
      <c r="B767" s="1"/>
      <c r="C767" s="4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">
      <c r="A768" s="18"/>
      <c r="B768" s="1"/>
      <c r="C768" s="4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">
      <c r="A769" s="18"/>
      <c r="B769" s="1"/>
      <c r="C769" s="4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">
      <c r="A770" s="18"/>
      <c r="B770" s="1"/>
      <c r="C770" s="4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">
      <c r="A771" s="18"/>
      <c r="B771" s="1"/>
      <c r="C771" s="4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">
      <c r="A772" s="18"/>
      <c r="B772" s="1"/>
      <c r="C772" s="4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">
      <c r="A773" s="18"/>
      <c r="B773" s="1"/>
      <c r="C773" s="4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">
      <c r="A774" s="18"/>
      <c r="B774" s="1"/>
      <c r="C774" s="4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">
      <c r="A775" s="18"/>
      <c r="B775" s="1"/>
      <c r="C775" s="4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">
      <c r="A776" s="18"/>
      <c r="B776" s="1"/>
      <c r="C776" s="4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">
      <c r="A777" s="18"/>
      <c r="B777" s="1"/>
      <c r="C777" s="4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">
      <c r="A778" s="18"/>
      <c r="B778" s="1"/>
      <c r="C778" s="4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">
      <c r="A779" s="18"/>
      <c r="B779" s="1"/>
      <c r="C779" s="4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">
      <c r="A780" s="18"/>
      <c r="B780" s="1"/>
      <c r="C780" s="4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">
      <c r="A781" s="18"/>
      <c r="B781" s="1"/>
      <c r="C781" s="4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">
      <c r="A782" s="18"/>
      <c r="B782" s="1"/>
      <c r="C782" s="4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">
      <c r="A783" s="18"/>
      <c r="B783" s="1"/>
      <c r="C783" s="4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">
      <c r="A784" s="18"/>
      <c r="B784" s="1"/>
      <c r="C784" s="4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">
      <c r="A785" s="18"/>
      <c r="B785" s="1"/>
      <c r="C785" s="4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">
      <c r="A786" s="18"/>
      <c r="B786" s="1"/>
      <c r="C786" s="4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">
      <c r="A787" s="18"/>
      <c r="B787" s="1"/>
      <c r="C787" s="4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">
      <c r="A788" s="18"/>
      <c r="B788" s="1"/>
      <c r="C788" s="4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">
      <c r="A789" s="18"/>
      <c r="B789" s="1"/>
      <c r="C789" s="4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">
      <c r="A790" s="18"/>
      <c r="B790" s="1"/>
      <c r="C790" s="4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">
      <c r="A791" s="18"/>
      <c r="B791" s="1"/>
      <c r="C791" s="4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">
      <c r="A792" s="18"/>
      <c r="B792" s="1"/>
      <c r="C792" s="4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">
      <c r="A793" s="18"/>
      <c r="B793" s="1"/>
      <c r="C793" s="4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">
      <c r="A794" s="18"/>
      <c r="B794" s="1"/>
      <c r="C794" s="4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">
      <c r="A795" s="18"/>
      <c r="B795" s="1"/>
      <c r="C795" s="4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">
      <c r="A796" s="18"/>
      <c r="B796" s="1"/>
      <c r="C796" s="4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">
      <c r="A797" s="18"/>
      <c r="B797" s="1"/>
      <c r="C797" s="4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">
      <c r="A798" s="18"/>
      <c r="B798" s="1"/>
      <c r="C798" s="4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">
      <c r="A799" s="18"/>
      <c r="B799" s="1"/>
      <c r="C799" s="4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">
      <c r="A800" s="18"/>
      <c r="B800" s="1"/>
      <c r="C800" s="4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">
      <c r="A801" s="18"/>
      <c r="B801" s="1"/>
      <c r="C801" s="4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">
      <c r="A802" s="18"/>
      <c r="B802" s="1"/>
      <c r="C802" s="4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">
      <c r="A803" s="18"/>
      <c r="B803" s="1"/>
      <c r="C803" s="4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">
      <c r="A804" s="18"/>
      <c r="B804" s="1"/>
      <c r="C804" s="4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">
      <c r="A805" s="18"/>
      <c r="B805" s="1"/>
      <c r="C805" s="4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">
      <c r="A806" s="18"/>
      <c r="B806" s="1"/>
      <c r="C806" s="4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">
      <c r="A807" s="18"/>
      <c r="B807" s="1"/>
      <c r="C807" s="4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">
      <c r="A808" s="18"/>
      <c r="B808" s="1"/>
      <c r="C808" s="4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">
      <c r="A809" s="18"/>
      <c r="B809" s="1"/>
      <c r="C809" s="4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">
      <c r="A810" s="18"/>
      <c r="B810" s="1"/>
      <c r="C810" s="4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">
      <c r="A811" s="18"/>
      <c r="B811" s="1"/>
      <c r="C811" s="4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">
      <c r="A812" s="18"/>
      <c r="B812" s="1"/>
      <c r="C812" s="4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">
      <c r="A813" s="18"/>
      <c r="B813" s="1"/>
      <c r="C813" s="4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">
      <c r="A814" s="18"/>
      <c r="B814" s="1"/>
      <c r="C814" s="4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">
      <c r="A815" s="18"/>
      <c r="B815" s="1"/>
      <c r="C815" s="4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">
      <c r="A816" s="18"/>
      <c r="B816" s="1"/>
      <c r="C816" s="4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">
      <c r="A817" s="18"/>
      <c r="B817" s="1"/>
      <c r="C817" s="4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">
      <c r="A818" s="18"/>
      <c r="B818" s="1"/>
      <c r="C818" s="4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">
      <c r="A819" s="18"/>
      <c r="B819" s="1"/>
      <c r="C819" s="4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">
      <c r="A820" s="18"/>
      <c r="B820" s="1"/>
      <c r="C820" s="4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">
      <c r="A821" s="18"/>
      <c r="B821" s="1"/>
      <c r="C821" s="4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">
      <c r="A822" s="18"/>
      <c r="B822" s="1"/>
      <c r="C822" s="4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">
      <c r="A823" s="18"/>
      <c r="B823" s="1"/>
      <c r="C823" s="4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">
      <c r="A824" s="18"/>
      <c r="B824" s="1"/>
      <c r="C824" s="4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">
      <c r="A825" s="18"/>
      <c r="B825" s="1"/>
      <c r="C825" s="4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">
      <c r="A826" s="18"/>
      <c r="B826" s="1"/>
      <c r="C826" s="4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">
      <c r="A827" s="18"/>
      <c r="B827" s="1"/>
      <c r="C827" s="4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">
      <c r="A828" s="18"/>
      <c r="B828" s="1"/>
      <c r="C828" s="4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">
      <c r="A829" s="18"/>
      <c r="B829" s="1"/>
      <c r="C829" s="4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">
      <c r="A830" s="18"/>
      <c r="B830" s="1"/>
      <c r="C830" s="4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">
      <c r="A831" s="18"/>
      <c r="B831" s="1"/>
      <c r="C831" s="4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">
      <c r="A832" s="18"/>
      <c r="B832" s="1"/>
      <c r="C832" s="4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">
      <c r="A833" s="18"/>
      <c r="B833" s="1"/>
      <c r="C833" s="4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">
      <c r="A834" s="18"/>
      <c r="B834" s="1"/>
      <c r="C834" s="4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">
      <c r="A835" s="18"/>
      <c r="B835" s="1"/>
      <c r="C835" s="4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">
      <c r="A836" s="18"/>
      <c r="B836" s="1"/>
      <c r="C836" s="4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">
      <c r="A837" s="18"/>
      <c r="B837" s="1"/>
      <c r="C837" s="4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">
      <c r="A838" s="18"/>
      <c r="B838" s="1"/>
      <c r="C838" s="4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">
      <c r="A839" s="18"/>
      <c r="B839" s="1"/>
      <c r="C839" s="4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">
      <c r="A840" s="18"/>
      <c r="B840" s="1"/>
      <c r="C840" s="4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">
      <c r="A841" s="18"/>
      <c r="B841" s="1"/>
      <c r="C841" s="4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">
      <c r="A842" s="18"/>
      <c r="B842" s="1"/>
      <c r="C842" s="4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">
      <c r="A843" s="18"/>
      <c r="B843" s="1"/>
      <c r="C843" s="4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">
      <c r="A844" s="18"/>
      <c r="B844" s="1"/>
      <c r="C844" s="4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">
      <c r="A845" s="18"/>
      <c r="B845" s="1"/>
      <c r="C845" s="4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">
      <c r="A846" s="18"/>
      <c r="B846" s="1"/>
      <c r="C846" s="4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">
      <c r="A847" s="18"/>
      <c r="B847" s="1"/>
      <c r="C847" s="4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">
      <c r="A848" s="18"/>
      <c r="B848" s="1"/>
      <c r="C848" s="4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">
      <c r="A849" s="18"/>
      <c r="B849" s="1"/>
      <c r="C849" s="4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">
      <c r="A850" s="18"/>
      <c r="B850" s="1"/>
      <c r="C850" s="4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">
      <c r="A851" s="18"/>
      <c r="B851" s="1"/>
      <c r="C851" s="4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">
      <c r="A852" s="18"/>
      <c r="B852" s="1"/>
      <c r="C852" s="4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">
      <c r="A853" s="18"/>
      <c r="B853" s="1"/>
      <c r="C853" s="4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">
      <c r="A854" s="18"/>
      <c r="B854" s="1"/>
      <c r="C854" s="4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">
      <c r="A855" s="18"/>
      <c r="B855" s="1"/>
      <c r="C855" s="4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">
      <c r="A856" s="18"/>
      <c r="B856" s="1"/>
      <c r="C856" s="4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">
      <c r="A857" s="18"/>
      <c r="B857" s="1"/>
      <c r="C857" s="4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">
      <c r="A858" s="18"/>
      <c r="B858" s="1"/>
      <c r="C858" s="4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">
      <c r="A859" s="18"/>
      <c r="B859" s="1"/>
      <c r="C859" s="4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">
      <c r="A860" s="18"/>
      <c r="B860" s="1"/>
      <c r="C860" s="4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">
      <c r="A861" s="18"/>
      <c r="B861" s="1"/>
      <c r="C861" s="4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">
      <c r="A862" s="18"/>
      <c r="B862" s="1"/>
      <c r="C862" s="4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">
      <c r="A863" s="18"/>
      <c r="B863" s="1"/>
      <c r="C863" s="4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">
      <c r="A864" s="18"/>
      <c r="B864" s="1"/>
      <c r="C864" s="4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">
      <c r="A865" s="18"/>
      <c r="B865" s="1"/>
      <c r="C865" s="4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">
      <c r="A866" s="18"/>
      <c r="B866" s="1"/>
      <c r="C866" s="4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">
      <c r="A867" s="18"/>
      <c r="B867" s="1"/>
      <c r="C867" s="4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">
      <c r="A868" s="18"/>
      <c r="B868" s="1"/>
      <c r="C868" s="4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">
      <c r="A869" s="18"/>
      <c r="B869" s="1"/>
      <c r="C869" s="4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">
      <c r="A870" s="18"/>
      <c r="B870" s="1"/>
      <c r="C870" s="4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">
      <c r="A871" s="18"/>
      <c r="B871" s="1"/>
      <c r="C871" s="4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">
      <c r="A872" s="18"/>
      <c r="B872" s="1"/>
      <c r="C872" s="4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">
      <c r="A873" s="18"/>
      <c r="B873" s="1"/>
      <c r="C873" s="4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">
      <c r="A874" s="18"/>
      <c r="B874" s="1"/>
      <c r="C874" s="4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">
      <c r="A875" s="18"/>
      <c r="B875" s="1"/>
      <c r="C875" s="4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">
      <c r="A876" s="18"/>
      <c r="B876" s="1"/>
      <c r="C876" s="4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">
      <c r="A877" s="18"/>
      <c r="B877" s="1"/>
      <c r="C877" s="4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">
      <c r="A878" s="18"/>
      <c r="B878" s="1"/>
      <c r="C878" s="4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">
      <c r="A879" s="18"/>
      <c r="B879" s="1"/>
      <c r="C879" s="4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">
      <c r="A880" s="18"/>
      <c r="B880" s="1"/>
      <c r="C880" s="4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">
      <c r="A881" s="18"/>
      <c r="B881" s="1"/>
      <c r="C881" s="4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">
      <c r="A882" s="18"/>
      <c r="B882" s="1"/>
      <c r="C882" s="4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">
      <c r="A883" s="18"/>
      <c r="B883" s="1"/>
      <c r="C883" s="4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">
      <c r="A884" s="18"/>
      <c r="B884" s="1"/>
      <c r="C884" s="4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">
      <c r="A885" s="18"/>
      <c r="B885" s="1"/>
      <c r="C885" s="4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">
      <c r="A886" s="18"/>
      <c r="B886" s="1"/>
      <c r="C886" s="4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">
      <c r="A887" s="18"/>
      <c r="B887" s="1"/>
      <c r="C887" s="4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">
      <c r="A888" s="18"/>
      <c r="B888" s="1"/>
      <c r="C888" s="4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">
      <c r="A889" s="18"/>
      <c r="B889" s="1"/>
      <c r="C889" s="4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">
      <c r="A890" s="18"/>
      <c r="B890" s="1"/>
      <c r="C890" s="4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">
      <c r="A891" s="18"/>
      <c r="B891" s="1"/>
      <c r="C891" s="4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">
      <c r="A892" s="18"/>
      <c r="B892" s="1"/>
      <c r="C892" s="4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">
      <c r="A893" s="18"/>
      <c r="B893" s="1"/>
      <c r="C893" s="4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">
      <c r="A894" s="18"/>
      <c r="B894" s="1"/>
      <c r="C894" s="4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">
      <c r="A895" s="18"/>
      <c r="B895" s="1"/>
      <c r="C895" s="4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">
      <c r="A896" s="18"/>
      <c r="B896" s="1"/>
      <c r="C896" s="4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">
      <c r="A897" s="18"/>
      <c r="B897" s="1"/>
      <c r="C897" s="4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">
      <c r="A898" s="18"/>
      <c r="B898" s="1"/>
      <c r="C898" s="4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">
      <c r="A899" s="18"/>
      <c r="B899" s="1"/>
      <c r="C899" s="4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">
      <c r="A900" s="18"/>
      <c r="B900" s="1"/>
      <c r="C900" s="4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">
      <c r="A901" s="18"/>
      <c r="B901" s="1"/>
      <c r="C901" s="4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">
      <c r="A902" s="18"/>
      <c r="B902" s="1"/>
      <c r="C902" s="4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">
      <c r="A903" s="18"/>
      <c r="B903" s="1"/>
      <c r="C903" s="4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">
      <c r="A904" s="18"/>
      <c r="B904" s="1"/>
      <c r="C904" s="4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">
      <c r="A905" s="18"/>
      <c r="B905" s="1"/>
      <c r="C905" s="4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">
      <c r="A906" s="18"/>
      <c r="B906" s="1"/>
      <c r="C906" s="4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">
      <c r="A907" s="18"/>
      <c r="B907" s="1"/>
      <c r="C907" s="4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">
      <c r="A908" s="18"/>
      <c r="B908" s="1"/>
      <c r="C908" s="4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">
      <c r="A909" s="18"/>
      <c r="B909" s="1"/>
      <c r="C909" s="4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">
      <c r="A910" s="18"/>
      <c r="B910" s="1"/>
      <c r="C910" s="4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">
      <c r="A911" s="18"/>
      <c r="B911" s="1"/>
      <c r="C911" s="4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">
      <c r="A912" s="18"/>
      <c r="B912" s="1"/>
      <c r="C912" s="4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">
      <c r="A913" s="18"/>
      <c r="B913" s="1"/>
      <c r="C913" s="4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">
      <c r="A914" s="18"/>
      <c r="B914" s="1"/>
      <c r="C914" s="4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">
      <c r="A915" s="18"/>
      <c r="B915" s="1"/>
      <c r="C915" s="4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">
      <c r="A916" s="18"/>
      <c r="B916" s="1"/>
      <c r="C916" s="4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">
      <c r="A917" s="18"/>
      <c r="B917" s="1"/>
      <c r="C917" s="4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">
      <c r="A918" s="18"/>
      <c r="B918" s="1"/>
      <c r="C918" s="4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">
      <c r="A919" s="18"/>
      <c r="B919" s="1"/>
      <c r="C919" s="4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">
      <c r="A920" s="18"/>
      <c r="B920" s="1"/>
      <c r="C920" s="4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">
      <c r="A921" s="18"/>
      <c r="B921" s="1"/>
      <c r="C921" s="4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">
      <c r="A922" s="18"/>
      <c r="B922" s="1"/>
      <c r="C922" s="4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">
      <c r="A923" s="18"/>
      <c r="B923" s="1"/>
      <c r="C923" s="4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">
      <c r="A924" s="18"/>
      <c r="B924" s="1"/>
      <c r="C924" s="4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">
      <c r="A925" s="18"/>
      <c r="B925" s="1"/>
      <c r="C925" s="4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">
      <c r="A926" s="18"/>
      <c r="B926" s="1"/>
      <c r="C926" s="4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">
      <c r="A927" s="18"/>
      <c r="B927" s="1"/>
      <c r="C927" s="4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">
      <c r="A928" s="18"/>
      <c r="B928" s="1"/>
      <c r="C928" s="4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">
      <c r="A929" s="18"/>
      <c r="B929" s="1"/>
      <c r="C929" s="4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">
      <c r="A930" s="18"/>
      <c r="B930" s="1"/>
      <c r="C930" s="4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">
      <c r="A931" s="18"/>
      <c r="B931" s="1"/>
      <c r="C931" s="4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">
      <c r="A932" s="18"/>
      <c r="B932" s="1"/>
      <c r="C932" s="4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">
      <c r="A933" s="18"/>
      <c r="B933" s="1"/>
      <c r="C933" s="4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">
      <c r="A934" s="18"/>
      <c r="B934" s="1"/>
      <c r="C934" s="4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">
      <c r="A935" s="18"/>
      <c r="B935" s="1"/>
      <c r="C935" s="4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">
      <c r="A936" s="18"/>
      <c r="B936" s="1"/>
      <c r="C936" s="4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">
      <c r="A937" s="18"/>
      <c r="B937" s="1"/>
      <c r="C937" s="4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">
      <c r="A938" s="18"/>
      <c r="B938" s="1"/>
      <c r="C938" s="4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">
      <c r="A939" s="18"/>
      <c r="B939" s="1"/>
      <c r="C939" s="4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">
      <c r="A940" s="18"/>
      <c r="B940" s="1"/>
      <c r="C940" s="4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">
      <c r="A941" s="18"/>
      <c r="B941" s="1"/>
      <c r="C941" s="4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">
      <c r="A942" s="18"/>
      <c r="B942" s="1"/>
      <c r="C942" s="4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">
      <c r="A943" s="18"/>
      <c r="B943" s="1"/>
      <c r="C943" s="4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">
      <c r="A944" s="18"/>
      <c r="B944" s="1"/>
      <c r="C944" s="4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">
      <c r="A945" s="18"/>
      <c r="B945" s="1"/>
      <c r="C945" s="4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">
      <c r="A946" s="18"/>
      <c r="B946" s="1"/>
      <c r="C946" s="4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">
      <c r="A947" s="18"/>
      <c r="B947" s="1"/>
      <c r="C947" s="4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">
      <c r="A948" s="18"/>
      <c r="B948" s="1"/>
      <c r="C948" s="4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">
      <c r="A949" s="18"/>
      <c r="B949" s="1"/>
      <c r="C949" s="4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">
      <c r="A950" s="18"/>
      <c r="B950" s="1"/>
      <c r="C950" s="4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">
      <c r="A951" s="18"/>
      <c r="B951" s="1"/>
      <c r="C951" s="4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">
      <c r="A952" s="18"/>
      <c r="B952" s="1"/>
      <c r="C952" s="4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">
      <c r="A953" s="18"/>
      <c r="B953" s="1"/>
      <c r="C953" s="4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">
      <c r="A954" s="18"/>
      <c r="B954" s="1"/>
      <c r="C954" s="4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">
      <c r="A955" s="18"/>
      <c r="B955" s="1"/>
      <c r="C955" s="4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">
      <c r="A956" s="18"/>
      <c r="B956" s="1"/>
      <c r="C956" s="4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">
      <c r="A957" s="18"/>
      <c r="B957" s="1"/>
      <c r="C957" s="4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">
      <c r="A958" s="18"/>
      <c r="B958" s="1"/>
      <c r="C958" s="4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">
      <c r="A959" s="18"/>
      <c r="B959" s="1"/>
      <c r="C959" s="4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">
      <c r="A960" s="18"/>
      <c r="B960" s="1"/>
      <c r="C960" s="4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">
      <c r="A961" s="18"/>
      <c r="B961" s="1"/>
      <c r="C961" s="4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">
      <c r="A962" s="18"/>
      <c r="B962" s="1"/>
      <c r="C962" s="4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">
      <c r="A963" s="18"/>
      <c r="B963" s="1"/>
      <c r="C963" s="4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">
      <c r="A964" s="18"/>
      <c r="B964" s="1"/>
      <c r="C964" s="4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">
      <c r="A965" s="18"/>
      <c r="B965" s="1"/>
      <c r="C965" s="4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">
      <c r="A966" s="18"/>
      <c r="B966" s="1"/>
      <c r="C966" s="4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">
      <c r="A967" s="18"/>
      <c r="B967" s="1"/>
      <c r="C967" s="4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">
      <c r="A968" s="18"/>
      <c r="B968" s="1"/>
      <c r="C968" s="4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">
      <c r="A969" s="18"/>
      <c r="B969" s="1"/>
      <c r="C969" s="4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">
      <c r="A970" s="18"/>
      <c r="B970" s="1"/>
      <c r="C970" s="4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">
      <c r="A971" s="18"/>
      <c r="B971" s="1"/>
      <c r="C971" s="4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">
      <c r="A972" s="18"/>
      <c r="B972" s="1"/>
      <c r="C972" s="4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">
      <c r="A973" s="18"/>
      <c r="B973" s="1"/>
      <c r="C973" s="4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">
      <c r="A974" s="18"/>
      <c r="B974" s="1"/>
      <c r="C974" s="4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">
      <c r="A975" s="18"/>
      <c r="B975" s="1"/>
      <c r="C975" s="4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">
      <c r="A976" s="18"/>
      <c r="B976" s="1"/>
      <c r="C976" s="4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">
      <c r="A977" s="18"/>
      <c r="B977" s="1"/>
      <c r="C977" s="4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">
      <c r="A978" s="18"/>
      <c r="B978" s="1"/>
      <c r="C978" s="4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">
      <c r="A979" s="18"/>
      <c r="B979" s="1"/>
      <c r="C979" s="4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">
      <c r="A980" s="18"/>
      <c r="B980" s="1"/>
      <c r="C980" s="4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">
      <c r="A981" s="18"/>
      <c r="B981" s="1"/>
      <c r="C981" s="4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">
      <c r="A982" s="18"/>
      <c r="B982" s="1"/>
      <c r="C982" s="4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">
      <c r="A983" s="18"/>
      <c r="B983" s="1"/>
      <c r="C983" s="4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">
      <c r="A984" s="18"/>
      <c r="B984" s="1"/>
      <c r="C984" s="4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">
      <c r="A985" s="18"/>
      <c r="B985" s="1"/>
      <c r="C985" s="4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">
      <c r="A986" s="18"/>
      <c r="B986" s="1"/>
      <c r="C986" s="4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">
      <c r="A987" s="18"/>
      <c r="B987" s="1"/>
      <c r="C987" s="4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">
      <c r="A988" s="18"/>
      <c r="B988" s="1"/>
      <c r="C988" s="4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">
      <c r="A989" s="18"/>
      <c r="B989" s="1"/>
      <c r="C989" s="4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">
      <c r="A990" s="18"/>
      <c r="B990" s="1"/>
      <c r="C990" s="4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">
      <c r="A991" s="18"/>
      <c r="B991" s="1"/>
      <c r="C991" s="4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">
      <c r="A992" s="18"/>
      <c r="B992" s="1"/>
      <c r="C992" s="4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">
      <c r="A993" s="18"/>
      <c r="B993" s="1"/>
      <c r="C993" s="4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">
      <c r="A994" s="18"/>
      <c r="B994" s="1"/>
      <c r="C994" s="4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">
      <c r="A995" s="18"/>
      <c r="B995" s="1"/>
      <c r="C995" s="4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">
      <c r="A996" s="18"/>
      <c r="B996" s="1"/>
      <c r="C996" s="4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">
      <c r="A997" s="18"/>
      <c r="B997" s="1"/>
      <c r="C997" s="4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2">
      <c r="A998" s="18"/>
      <c r="B998" s="1"/>
      <c r="C998" s="4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2">
      <c r="A999" s="18"/>
      <c r="B999" s="1"/>
      <c r="C999" s="4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 x14ac:dyDescent="0.2">
      <c r="A1000" s="18"/>
      <c r="B1000" s="1"/>
      <c r="C1000" s="4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5.75" customHeight="1" x14ac:dyDescent="0.2">
      <c r="A1001" s="18"/>
      <c r="B1001" s="1"/>
      <c r="C1001" s="4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5.75" customHeight="1" x14ac:dyDescent="0.2">
      <c r="A1002" s="18"/>
      <c r="B1002" s="1"/>
      <c r="C1002" s="4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spans="1:26" ht="15.75" customHeight="1" x14ac:dyDescent="0.2">
      <c r="A1003" s="18"/>
      <c r="B1003" s="1"/>
      <c r="C1003" s="4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  <row r="1004" spans="1:26" ht="15.75" customHeight="1" x14ac:dyDescent="0.2">
      <c r="A1004" s="18"/>
      <c r="B1004" s="1"/>
      <c r="C1004" s="4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</row>
    <row r="1005" spans="1:26" ht="15.75" customHeight="1" x14ac:dyDescent="0.2">
      <c r="A1005" s="18"/>
      <c r="B1005" s="1"/>
      <c r="C1005" s="4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</row>
    <row r="1006" spans="1:26" ht="15.75" customHeight="1" x14ac:dyDescent="0.2">
      <c r="A1006" s="18"/>
      <c r="B1006" s="1"/>
      <c r="C1006" s="4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</row>
    <row r="1007" spans="1:26" ht="15.75" customHeight="1" x14ac:dyDescent="0.2">
      <c r="A1007" s="18"/>
      <c r="B1007" s="1"/>
      <c r="C1007" s="4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</row>
    <row r="1008" spans="1:26" ht="15.75" customHeight="1" x14ac:dyDescent="0.2">
      <c r="A1008" s="18"/>
      <c r="B1008" s="1"/>
      <c r="C1008" s="4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</row>
    <row r="1009" spans="1:26" ht="15.75" customHeight="1" x14ac:dyDescent="0.2">
      <c r="A1009" s="18"/>
      <c r="B1009" s="1"/>
      <c r="C1009" s="4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</row>
    <row r="1010" spans="1:26" ht="15.75" customHeight="1" x14ac:dyDescent="0.2">
      <c r="A1010" s="18"/>
      <c r="B1010" s="1"/>
      <c r="C1010" s="4"/>
      <c r="D1010" s="1"/>
      <c r="E1010" s="1"/>
      <c r="F1010" s="1"/>
      <c r="G1010" s="1"/>
      <c r="H1010" s="1"/>
      <c r="I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  <c r="Y1010" s="1"/>
      <c r="Z1010" s="1"/>
    </row>
    <row r="1011" spans="1:26" ht="15.75" customHeight="1" x14ac:dyDescent="0.2">
      <c r="A1011" s="18"/>
      <c r="B1011" s="1"/>
      <c r="C1011" s="4"/>
      <c r="D1011" s="1"/>
      <c r="E1011" s="1"/>
      <c r="F1011" s="1"/>
      <c r="G1011" s="1"/>
      <c r="H1011" s="1"/>
      <c r="I1011" s="1"/>
      <c r="J1011" s="1"/>
      <c r="K1011" s="1"/>
      <c r="L1011" s="1"/>
      <c r="M1011" s="1"/>
      <c r="N1011" s="1"/>
      <c r="O1011" s="1"/>
      <c r="P1011" s="1"/>
      <c r="Q1011" s="1"/>
      <c r="R1011" s="1"/>
      <c r="S1011" s="1"/>
      <c r="T1011" s="1"/>
      <c r="U1011" s="1"/>
      <c r="V1011" s="1"/>
      <c r="W1011" s="1"/>
      <c r="X1011" s="1"/>
      <c r="Y1011" s="1"/>
      <c r="Z1011" s="1"/>
    </row>
    <row r="1012" spans="1:26" ht="15.75" customHeight="1" x14ac:dyDescent="0.2">
      <c r="A1012" s="18"/>
      <c r="B1012" s="1"/>
      <c r="C1012" s="4"/>
      <c r="D1012" s="1"/>
      <c r="E1012" s="1"/>
      <c r="F1012" s="1"/>
      <c r="G1012" s="1"/>
      <c r="H1012" s="1"/>
      <c r="I1012" s="1"/>
      <c r="J1012" s="1"/>
      <c r="K1012" s="1"/>
      <c r="L1012" s="1"/>
      <c r="M1012" s="1"/>
      <c r="N1012" s="1"/>
      <c r="O1012" s="1"/>
      <c r="P1012" s="1"/>
      <c r="Q1012" s="1"/>
      <c r="R1012" s="1"/>
      <c r="S1012" s="1"/>
      <c r="T1012" s="1"/>
      <c r="U1012" s="1"/>
      <c r="V1012" s="1"/>
      <c r="W1012" s="1"/>
      <c r="X1012" s="1"/>
      <c r="Y1012" s="1"/>
      <c r="Z1012" s="1"/>
    </row>
    <row r="1013" spans="1:26" ht="15.75" customHeight="1" x14ac:dyDescent="0.2">
      <c r="A1013" s="18"/>
      <c r="B1013" s="1"/>
      <c r="C1013" s="4"/>
      <c r="D1013" s="1"/>
      <c r="E1013" s="1"/>
      <c r="F1013" s="1"/>
      <c r="G1013" s="1"/>
      <c r="H1013" s="1"/>
      <c r="I1013" s="1"/>
      <c r="J1013" s="1"/>
      <c r="K1013" s="1"/>
      <c r="L1013" s="1"/>
      <c r="M1013" s="1"/>
      <c r="N1013" s="1"/>
      <c r="O1013" s="1"/>
      <c r="P1013" s="1"/>
      <c r="Q1013" s="1"/>
      <c r="R1013" s="1"/>
      <c r="S1013" s="1"/>
      <c r="T1013" s="1"/>
      <c r="U1013" s="1"/>
      <c r="V1013" s="1"/>
      <c r="W1013" s="1"/>
      <c r="X1013" s="1"/>
      <c r="Y1013" s="1"/>
      <c r="Z1013" s="1"/>
    </row>
    <row r="1014" spans="1:26" ht="15.75" customHeight="1" x14ac:dyDescent="0.2">
      <c r="A1014" s="18"/>
      <c r="B1014" s="1"/>
      <c r="C1014" s="4"/>
      <c r="D1014" s="1"/>
      <c r="E1014" s="1"/>
      <c r="F1014" s="1"/>
      <c r="G1014" s="1"/>
      <c r="H1014" s="1"/>
      <c r="I1014" s="1"/>
      <c r="J1014" s="1"/>
      <c r="K1014" s="1"/>
      <c r="L1014" s="1"/>
      <c r="M1014" s="1"/>
      <c r="N1014" s="1"/>
      <c r="O1014" s="1"/>
      <c r="P1014" s="1"/>
      <c r="Q1014" s="1"/>
      <c r="R1014" s="1"/>
      <c r="S1014" s="1"/>
      <c r="T1014" s="1"/>
      <c r="U1014" s="1"/>
      <c r="V1014" s="1"/>
      <c r="W1014" s="1"/>
      <c r="X1014" s="1"/>
      <c r="Y1014" s="1"/>
      <c r="Z1014" s="1"/>
    </row>
    <row r="1015" spans="1:26" ht="15.75" customHeight="1" x14ac:dyDescent="0.2">
      <c r="A1015" s="18"/>
      <c r="B1015" s="1"/>
      <c r="C1015" s="4"/>
      <c r="D1015" s="1"/>
      <c r="E1015" s="1"/>
      <c r="F1015" s="1"/>
      <c r="G1015" s="1"/>
      <c r="H1015" s="1"/>
      <c r="I1015" s="1"/>
      <c r="J1015" s="1"/>
      <c r="K1015" s="1"/>
      <c r="L1015" s="1"/>
      <c r="M1015" s="1"/>
      <c r="N1015" s="1"/>
      <c r="O1015" s="1"/>
      <c r="P1015" s="1"/>
      <c r="Q1015" s="1"/>
      <c r="R1015" s="1"/>
      <c r="S1015" s="1"/>
      <c r="T1015" s="1"/>
      <c r="U1015" s="1"/>
      <c r="V1015" s="1"/>
      <c r="W1015" s="1"/>
      <c r="X1015" s="1"/>
      <c r="Y1015" s="1"/>
      <c r="Z1015" s="1"/>
    </row>
    <row r="1016" spans="1:26" ht="15.75" customHeight="1" x14ac:dyDescent="0.2">
      <c r="A1016" s="18"/>
      <c r="B1016" s="1"/>
      <c r="C1016" s="4"/>
      <c r="D1016" s="1"/>
      <c r="E1016" s="1"/>
      <c r="F1016" s="1"/>
      <c r="G1016" s="1"/>
      <c r="H1016" s="1"/>
      <c r="I1016" s="1"/>
      <c r="J1016" s="1"/>
      <c r="K1016" s="1"/>
      <c r="L1016" s="1"/>
      <c r="M1016" s="1"/>
      <c r="N1016" s="1"/>
      <c r="O1016" s="1"/>
      <c r="P1016" s="1"/>
      <c r="Q1016" s="1"/>
      <c r="R1016" s="1"/>
      <c r="S1016" s="1"/>
      <c r="T1016" s="1"/>
      <c r="U1016" s="1"/>
      <c r="V1016" s="1"/>
      <c r="W1016" s="1"/>
      <c r="X1016" s="1"/>
      <c r="Y1016" s="1"/>
      <c r="Z1016" s="1"/>
    </row>
    <row r="1017" spans="1:26" ht="15.75" customHeight="1" x14ac:dyDescent="0.2">
      <c r="A1017" s="18"/>
      <c r="B1017" s="1"/>
      <c r="C1017" s="4"/>
      <c r="D1017" s="1"/>
      <c r="E1017" s="1"/>
      <c r="F1017" s="1"/>
      <c r="G1017" s="1"/>
      <c r="H1017" s="1"/>
      <c r="I1017" s="1"/>
      <c r="J1017" s="1"/>
      <c r="K1017" s="1"/>
      <c r="L1017" s="1"/>
      <c r="M1017" s="1"/>
      <c r="N1017" s="1"/>
      <c r="O1017" s="1"/>
      <c r="P1017" s="1"/>
      <c r="Q1017" s="1"/>
      <c r="R1017" s="1"/>
      <c r="S1017" s="1"/>
      <c r="T1017" s="1"/>
      <c r="U1017" s="1"/>
      <c r="V1017" s="1"/>
      <c r="W1017" s="1"/>
      <c r="X1017" s="1"/>
      <c r="Y1017" s="1"/>
      <c r="Z1017" s="1"/>
    </row>
    <row r="1018" spans="1:26" ht="15.75" customHeight="1" x14ac:dyDescent="0.2">
      <c r="A1018" s="18"/>
      <c r="B1018" s="1"/>
      <c r="C1018" s="4"/>
      <c r="D1018" s="1"/>
      <c r="E1018" s="1"/>
      <c r="F1018" s="1"/>
      <c r="G1018" s="1"/>
      <c r="H1018" s="1"/>
      <c r="I1018" s="1"/>
      <c r="J1018" s="1"/>
      <c r="K1018" s="1"/>
      <c r="L1018" s="1"/>
      <c r="M1018" s="1"/>
      <c r="N1018" s="1"/>
      <c r="O1018" s="1"/>
      <c r="P1018" s="1"/>
      <c r="Q1018" s="1"/>
      <c r="R1018" s="1"/>
      <c r="S1018" s="1"/>
      <c r="T1018" s="1"/>
      <c r="U1018" s="1"/>
      <c r="V1018" s="1"/>
      <c r="W1018" s="1"/>
      <c r="X1018" s="1"/>
      <c r="Y1018" s="1"/>
      <c r="Z1018" s="1"/>
    </row>
    <row r="1019" spans="1:26" ht="15.75" customHeight="1" x14ac:dyDescent="0.2">
      <c r="A1019" s="18"/>
      <c r="B1019" s="1"/>
      <c r="C1019" s="4"/>
      <c r="D1019" s="1"/>
      <c r="E1019" s="1"/>
      <c r="F1019" s="1"/>
      <c r="G1019" s="1"/>
      <c r="H1019" s="1"/>
      <c r="I1019" s="1"/>
      <c r="J1019" s="1"/>
      <c r="K1019" s="1"/>
      <c r="L1019" s="1"/>
      <c r="M1019" s="1"/>
      <c r="N1019" s="1"/>
      <c r="O1019" s="1"/>
      <c r="P1019" s="1"/>
      <c r="Q1019" s="1"/>
      <c r="R1019" s="1"/>
      <c r="S1019" s="1"/>
      <c r="T1019" s="1"/>
      <c r="U1019" s="1"/>
      <c r="V1019" s="1"/>
      <c r="W1019" s="1"/>
      <c r="X1019" s="1"/>
      <c r="Y1019" s="1"/>
      <c r="Z1019" s="1"/>
    </row>
    <row r="1020" spans="1:26" ht="15.75" customHeight="1" x14ac:dyDescent="0.2">
      <c r="A1020" s="18"/>
      <c r="B1020" s="1"/>
      <c r="C1020" s="4"/>
      <c r="D1020" s="1"/>
      <c r="E1020" s="1"/>
      <c r="F1020" s="1"/>
      <c r="G1020" s="1"/>
      <c r="H1020" s="1"/>
      <c r="I1020" s="1"/>
      <c r="J1020" s="1"/>
      <c r="K1020" s="1"/>
      <c r="L1020" s="1"/>
      <c r="M1020" s="1"/>
      <c r="N1020" s="1"/>
      <c r="O1020" s="1"/>
      <c r="P1020" s="1"/>
      <c r="Q1020" s="1"/>
      <c r="R1020" s="1"/>
      <c r="S1020" s="1"/>
      <c r="T1020" s="1"/>
      <c r="U1020" s="1"/>
      <c r="V1020" s="1"/>
      <c r="W1020" s="1"/>
      <c r="X1020" s="1"/>
      <c r="Y1020" s="1"/>
      <c r="Z1020" s="1"/>
    </row>
    <row r="1021" spans="1:26" ht="15.75" customHeight="1" x14ac:dyDescent="0.2">
      <c r="A1021" s="18"/>
      <c r="B1021" s="1"/>
      <c r="C1021" s="4"/>
      <c r="D1021" s="1"/>
      <c r="E1021" s="1"/>
      <c r="F1021" s="1"/>
      <c r="G1021" s="1"/>
      <c r="H1021" s="1"/>
      <c r="I1021" s="1"/>
      <c r="J1021" s="1"/>
      <c r="K1021" s="1"/>
      <c r="L1021" s="1"/>
      <c r="M1021" s="1"/>
      <c r="N1021" s="1"/>
      <c r="O1021" s="1"/>
      <c r="P1021" s="1"/>
      <c r="Q1021" s="1"/>
      <c r="R1021" s="1"/>
      <c r="S1021" s="1"/>
      <c r="T1021" s="1"/>
      <c r="U1021" s="1"/>
      <c r="V1021" s="1"/>
      <c r="W1021" s="1"/>
      <c r="X1021" s="1"/>
      <c r="Y1021" s="1"/>
      <c r="Z1021" s="1"/>
    </row>
    <row r="1022" spans="1:26" ht="15.75" customHeight="1" x14ac:dyDescent="0.2">
      <c r="A1022" s="18"/>
      <c r="B1022" s="1"/>
      <c r="C1022" s="4"/>
      <c r="D1022" s="1"/>
      <c r="E1022" s="1"/>
      <c r="F1022" s="1"/>
      <c r="G1022" s="1"/>
      <c r="H1022" s="1"/>
      <c r="I1022" s="1"/>
      <c r="J1022" s="1"/>
      <c r="K1022" s="1"/>
      <c r="L1022" s="1"/>
      <c r="M1022" s="1"/>
      <c r="N1022" s="1"/>
      <c r="O1022" s="1"/>
      <c r="P1022" s="1"/>
      <c r="Q1022" s="1"/>
      <c r="R1022" s="1"/>
      <c r="S1022" s="1"/>
      <c r="T1022" s="1"/>
      <c r="U1022" s="1"/>
      <c r="V1022" s="1"/>
      <c r="W1022" s="1"/>
      <c r="X1022" s="1"/>
      <c r="Y1022" s="1"/>
      <c r="Z1022" s="1"/>
    </row>
    <row r="1023" spans="1:26" ht="15.75" customHeight="1" x14ac:dyDescent="0.2">
      <c r="A1023" s="18"/>
      <c r="B1023" s="1"/>
      <c r="C1023" s="4"/>
      <c r="D1023" s="1"/>
      <c r="E1023" s="1"/>
      <c r="F1023" s="1"/>
      <c r="G1023" s="1"/>
      <c r="H1023" s="1"/>
      <c r="I1023" s="1"/>
      <c r="J1023" s="1"/>
      <c r="K1023" s="1"/>
      <c r="L1023" s="1"/>
      <c r="M1023" s="1"/>
      <c r="N1023" s="1"/>
      <c r="O1023" s="1"/>
      <c r="P1023" s="1"/>
      <c r="Q1023" s="1"/>
      <c r="R1023" s="1"/>
      <c r="S1023" s="1"/>
      <c r="T1023" s="1"/>
      <c r="U1023" s="1"/>
      <c r="V1023" s="1"/>
      <c r="W1023" s="1"/>
      <c r="X1023" s="1"/>
      <c r="Y1023" s="1"/>
      <c r="Z1023" s="1"/>
    </row>
    <row r="1024" spans="1:26" ht="15.75" customHeight="1" x14ac:dyDescent="0.2">
      <c r="A1024" s="18"/>
      <c r="B1024" s="1"/>
      <c r="C1024" s="4"/>
      <c r="D1024" s="1"/>
      <c r="E1024" s="1"/>
      <c r="F1024" s="1"/>
      <c r="G1024" s="1"/>
      <c r="H1024" s="1"/>
      <c r="I1024" s="1"/>
      <c r="J1024" s="1"/>
      <c r="K1024" s="1"/>
      <c r="L1024" s="1"/>
      <c r="M1024" s="1"/>
      <c r="N1024" s="1"/>
      <c r="O1024" s="1"/>
      <c r="P1024" s="1"/>
      <c r="Q1024" s="1"/>
      <c r="R1024" s="1"/>
      <c r="S1024" s="1"/>
      <c r="T1024" s="1"/>
      <c r="U1024" s="1"/>
      <c r="V1024" s="1"/>
      <c r="W1024" s="1"/>
      <c r="X1024" s="1"/>
      <c r="Y1024" s="1"/>
      <c r="Z1024" s="1"/>
    </row>
  </sheetData>
  <mergeCells count="2">
    <mergeCell ref="A5:B5"/>
    <mergeCell ref="D41:G41"/>
  </mergeCells>
  <pageMargins left="0.7" right="0.7" top="0.75" bottom="0.75" header="0" footer="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267C7E-5D76-FC41-B88F-F95B1B5EADC7}">
  <dimension ref="A1:M5"/>
  <sheetViews>
    <sheetView zoomScale="114" workbookViewId="0">
      <selection activeCell="A6" sqref="A6"/>
    </sheetView>
  </sheetViews>
  <sheetFormatPr baseColWidth="10" defaultRowHeight="17" x14ac:dyDescent="0.2"/>
  <cols>
    <col min="1" max="1" width="41.5" style="54" customWidth="1"/>
    <col min="2" max="13" width="16.5" style="54" customWidth="1"/>
    <col min="14" max="16384" width="10.83203125" style="54"/>
  </cols>
  <sheetData>
    <row r="1" spans="1:13" ht="74" customHeight="1" x14ac:dyDescent="0.2">
      <c r="A1" s="54" t="s">
        <v>50</v>
      </c>
      <c r="B1" s="54" t="s">
        <v>49</v>
      </c>
      <c r="C1" s="54" t="s">
        <v>48</v>
      </c>
      <c r="D1" s="54" t="s">
        <v>47</v>
      </c>
      <c r="E1" s="54" t="s">
        <v>46</v>
      </c>
      <c r="F1" s="54" t="s">
        <v>45</v>
      </c>
      <c r="G1" s="54" t="s">
        <v>44</v>
      </c>
      <c r="H1" s="54" t="s">
        <v>43</v>
      </c>
      <c r="I1" s="54" t="s">
        <v>42</v>
      </c>
      <c r="J1" s="54" t="s">
        <v>41</v>
      </c>
      <c r="K1" s="54" t="s">
        <v>40</v>
      </c>
      <c r="L1" s="54" t="s">
        <v>39</v>
      </c>
      <c r="M1" s="54" t="s">
        <v>38</v>
      </c>
    </row>
    <row r="2" spans="1:13" ht="8" customHeight="1" x14ac:dyDescent="0.2">
      <c r="A2" s="55"/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</row>
    <row r="3" spans="1:13" x14ac:dyDescent="0.2">
      <c r="A3" s="54" t="s">
        <v>53</v>
      </c>
      <c r="B3" s="54">
        <v>0</v>
      </c>
      <c r="C3" s="54">
        <v>0</v>
      </c>
      <c r="D3" s="54">
        <v>2</v>
      </c>
      <c r="E3" s="54">
        <v>4</v>
      </c>
      <c r="F3" s="54">
        <v>6</v>
      </c>
      <c r="G3" s="54">
        <v>10</v>
      </c>
      <c r="H3" s="54">
        <v>15</v>
      </c>
      <c r="I3" s="54">
        <v>20</v>
      </c>
      <c r="J3" s="54">
        <v>25</v>
      </c>
      <c r="K3" s="54">
        <v>30</v>
      </c>
      <c r="L3" s="54">
        <v>35</v>
      </c>
      <c r="M3" s="54">
        <v>40</v>
      </c>
    </row>
    <row r="5" spans="1:13" x14ac:dyDescent="0.2">
      <c r="A5" s="54" t="s">
        <v>54</v>
      </c>
      <c r="B5" s="56">
        <f>B3*Assumptions!$A$22</f>
        <v>0</v>
      </c>
      <c r="C5" s="56">
        <f>C3*Assumptions!$A$22</f>
        <v>0</v>
      </c>
      <c r="D5" s="56">
        <f>D3*Assumptions!$A$22</f>
        <v>448.57142857142856</v>
      </c>
      <c r="E5" s="56">
        <f>E3*Assumptions!$A$22</f>
        <v>897.14285714285711</v>
      </c>
      <c r="F5" s="56">
        <f>F3*Assumptions!$A$22</f>
        <v>1345.7142857142858</v>
      </c>
      <c r="G5" s="56">
        <f>G3*Assumptions!$A$22</f>
        <v>2242.8571428571427</v>
      </c>
      <c r="H5" s="56">
        <f>H3*Assumptions!$A$22</f>
        <v>3364.2857142857142</v>
      </c>
      <c r="I5" s="56">
        <f>I3*Assumptions!$A$22</f>
        <v>4485.7142857142853</v>
      </c>
      <c r="J5" s="56">
        <f>J3*Assumptions!$A$22</f>
        <v>5607.1428571428569</v>
      </c>
      <c r="K5" s="56">
        <f>K3*Assumptions!$A$22</f>
        <v>6728.5714285714284</v>
      </c>
      <c r="L5" s="56">
        <f>L3*Assumptions!$A$22</f>
        <v>7850</v>
      </c>
      <c r="M5" s="56">
        <f>M3*Assumptions!$A$22</f>
        <v>8971.4285714285706</v>
      </c>
    </row>
  </sheetData>
  <phoneticPr fontId="9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Assumptions</vt:lpstr>
      <vt:lpstr>Sheet2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Julie Harrell</dc:creator>
  <cp:keywords/>
  <dc:description/>
  <cp:lastModifiedBy>Microsoft Office User</cp:lastModifiedBy>
  <cp:revision/>
  <dcterms:created xsi:type="dcterms:W3CDTF">2025-02-06T12:18:24Z</dcterms:created>
  <dcterms:modified xsi:type="dcterms:W3CDTF">2026-05-05T18:12:52Z</dcterms:modified>
  <cp:category/>
  <cp:contentStatus/>
</cp:coreProperties>
</file>